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ZSV zu bearbeiten\"/>
    </mc:Choice>
  </mc:AlternateContent>
  <xr:revisionPtr revIDLastSave="0" documentId="13_ncr:1_{7B973C31-3A32-4129-B0C1-87FF7061D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t" sheetId="11" r:id="rId1"/>
    <sheet name="1. Runde" sheetId="8" r:id="rId2"/>
    <sheet name="2. Runde" sheetId="14" r:id="rId3"/>
    <sheet name="3. Runde" sheetId="15" r:id="rId4"/>
  </sheets>
  <definedNames>
    <definedName name="_xlnm.Print_Area" localSheetId="1">'1. Runde'!$A$1:$K$47</definedName>
    <definedName name="_xlnm.Print_Area" localSheetId="2">'2. Runde'!$A$1:$K$47</definedName>
    <definedName name="_xlnm.Print_Area" localSheetId="3">'3. Runde'!$A$1:$K$47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5" l="1"/>
  <c r="G7" i="15"/>
  <c r="G31" i="15" s="1"/>
  <c r="E35" i="15" s="1"/>
  <c r="C17" i="15"/>
  <c r="C41" i="15" s="1"/>
  <c r="C13" i="15"/>
  <c r="C37" i="15" s="1"/>
  <c r="C9" i="15"/>
  <c r="C33" i="15"/>
  <c r="C5" i="15"/>
  <c r="C29" i="15"/>
  <c r="C17" i="14"/>
  <c r="C41" i="14" s="1"/>
  <c r="C13" i="14"/>
  <c r="C37" i="14" s="1"/>
  <c r="C9" i="14"/>
  <c r="C33" i="14"/>
  <c r="C5" i="14"/>
  <c r="C29" i="14" s="1"/>
  <c r="R16" i="11"/>
  <c r="N17" i="11" s="1"/>
  <c r="L16" i="11"/>
  <c r="H17" i="11" s="1"/>
  <c r="B6" i="14"/>
  <c r="B30" i="14"/>
  <c r="E7" i="14"/>
  <c r="G7" i="14"/>
  <c r="E11" i="14" s="1"/>
  <c r="E7" i="8"/>
  <c r="G7" i="8" s="1"/>
  <c r="K4" i="15"/>
  <c r="K28" i="15" s="1"/>
  <c r="K4" i="14"/>
  <c r="K28" i="14" s="1"/>
  <c r="K4" i="8"/>
  <c r="K28" i="8" s="1"/>
  <c r="B10" i="15"/>
  <c r="B34" i="15" s="1"/>
  <c r="I18" i="8"/>
  <c r="I42" i="8" s="1"/>
  <c r="D19" i="15"/>
  <c r="D43" i="15" s="1"/>
  <c r="D15" i="15"/>
  <c r="D39" i="15" s="1"/>
  <c r="D11" i="15"/>
  <c r="D35" i="15" s="1"/>
  <c r="D7" i="15"/>
  <c r="D31" i="15" s="1"/>
  <c r="D7" i="14"/>
  <c r="D31" i="14" s="1"/>
  <c r="D19" i="14"/>
  <c r="D43" i="14" s="1"/>
  <c r="D15" i="14"/>
  <c r="D39" i="14"/>
  <c r="D11" i="14"/>
  <c r="D35" i="14" s="1"/>
  <c r="D7" i="8"/>
  <c r="D31" i="8" s="1"/>
  <c r="D19" i="8"/>
  <c r="D43" i="8" s="1"/>
  <c r="D15" i="8"/>
  <c r="D39" i="8" s="1"/>
  <c r="D11" i="8"/>
  <c r="D35" i="8" s="1"/>
  <c r="E18" i="15"/>
  <c r="E42" i="15" s="1"/>
  <c r="C19" i="15"/>
  <c r="C43" i="15" s="1"/>
  <c r="B18" i="15"/>
  <c r="B42" i="15" s="1"/>
  <c r="E14" i="15"/>
  <c r="E38" i="15" s="1"/>
  <c r="C15" i="15"/>
  <c r="C39" i="15" s="1"/>
  <c r="B14" i="15"/>
  <c r="B38" i="15"/>
  <c r="E10" i="15"/>
  <c r="E34" i="15" s="1"/>
  <c r="C11" i="15"/>
  <c r="C35" i="15" s="1"/>
  <c r="E6" i="15"/>
  <c r="E30" i="15" s="1"/>
  <c r="C7" i="15"/>
  <c r="C31" i="15"/>
  <c r="B6" i="15"/>
  <c r="B30" i="15"/>
  <c r="B2" i="15"/>
  <c r="B26" i="15" s="1"/>
  <c r="I2" i="15"/>
  <c r="I26" i="15" s="1"/>
  <c r="C3" i="15"/>
  <c r="C27" i="15" s="1"/>
  <c r="I3" i="15"/>
  <c r="I27" i="15"/>
  <c r="C4" i="15"/>
  <c r="C28" i="15" s="1"/>
  <c r="E4" i="15"/>
  <c r="E28" i="15" s="1"/>
  <c r="I6" i="15"/>
  <c r="I30" i="15" s="1"/>
  <c r="I10" i="15"/>
  <c r="I34" i="15"/>
  <c r="I14" i="15"/>
  <c r="I18" i="15"/>
  <c r="I42" i="15" s="1"/>
  <c r="K26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C46" i="15"/>
  <c r="E18" i="14"/>
  <c r="E42" i="14"/>
  <c r="C19" i="14"/>
  <c r="C43" i="14" s="1"/>
  <c r="B18" i="14"/>
  <c r="B42" i="14" s="1"/>
  <c r="E14" i="14"/>
  <c r="E38" i="14" s="1"/>
  <c r="C15" i="14"/>
  <c r="C39" i="14" s="1"/>
  <c r="B14" i="14"/>
  <c r="B38" i="14" s="1"/>
  <c r="C11" i="14"/>
  <c r="C35" i="14" s="1"/>
  <c r="E10" i="14"/>
  <c r="E34" i="14"/>
  <c r="B10" i="14"/>
  <c r="B34" i="14" s="1"/>
  <c r="E6" i="14"/>
  <c r="E30" i="14" s="1"/>
  <c r="C7" i="14"/>
  <c r="C31" i="14" s="1"/>
  <c r="C19" i="8"/>
  <c r="C43" i="8"/>
  <c r="C15" i="8"/>
  <c r="C39" i="8" s="1"/>
  <c r="B18" i="8"/>
  <c r="B42" i="8" s="1"/>
  <c r="B14" i="8"/>
  <c r="B38" i="8" s="1"/>
  <c r="E18" i="8"/>
  <c r="E42" i="8"/>
  <c r="E14" i="8"/>
  <c r="E38" i="8"/>
  <c r="E10" i="8"/>
  <c r="E34" i="8" s="1"/>
  <c r="C11" i="8"/>
  <c r="C35" i="8" s="1"/>
  <c r="B10" i="8"/>
  <c r="B34" i="8" s="1"/>
  <c r="B2" i="14"/>
  <c r="B26" i="14"/>
  <c r="I2" i="14"/>
  <c r="I26" i="14" s="1"/>
  <c r="C3" i="14"/>
  <c r="C27" i="14" s="1"/>
  <c r="I3" i="14"/>
  <c r="I27" i="14"/>
  <c r="C4" i="14"/>
  <c r="C28" i="14" s="1"/>
  <c r="E4" i="14"/>
  <c r="E28" i="14" s="1"/>
  <c r="I6" i="14"/>
  <c r="I30" i="14" s="1"/>
  <c r="I10" i="14"/>
  <c r="I34" i="14"/>
  <c r="I14" i="14"/>
  <c r="I38" i="14" s="1"/>
  <c r="I18" i="14"/>
  <c r="I42" i="14" s="1"/>
  <c r="K26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C46" i="14"/>
  <c r="E4" i="8"/>
  <c r="E28" i="8" s="1"/>
  <c r="C4" i="8"/>
  <c r="C28" i="8" s="1"/>
  <c r="C7" i="8"/>
  <c r="C31" i="8" s="1"/>
  <c r="I3" i="8"/>
  <c r="I27" i="8"/>
  <c r="C3" i="8"/>
  <c r="C27" i="8" s="1"/>
  <c r="I2" i="8"/>
  <c r="I26" i="8" s="1"/>
  <c r="B2" i="8"/>
  <c r="B26" i="8" s="1"/>
  <c r="E6" i="8"/>
  <c r="E30" i="8" s="1"/>
  <c r="B6" i="8"/>
  <c r="B30" i="8"/>
  <c r="I6" i="8"/>
  <c r="I21" i="8" s="1"/>
  <c r="I45" i="8" s="1"/>
  <c r="I10" i="8"/>
  <c r="I34" i="8" s="1"/>
  <c r="I14" i="8"/>
  <c r="I38" i="8"/>
  <c r="C46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29" i="8"/>
  <c r="K26" i="8"/>
  <c r="E31" i="15"/>
  <c r="E31" i="14"/>
  <c r="G31" i="14"/>
  <c r="G11" i="14" l="1"/>
  <c r="G35" i="14" s="1"/>
  <c r="E35" i="14"/>
  <c r="I21" i="15"/>
  <c r="I45" i="15" s="1"/>
  <c r="E11" i="15"/>
  <c r="G11" i="15" s="1"/>
  <c r="E15" i="15" s="1"/>
  <c r="G15" i="15" s="1"/>
  <c r="E19" i="15" s="1"/>
  <c r="G19" i="15" s="1"/>
  <c r="G43" i="15" s="1"/>
  <c r="G31" i="8"/>
  <c r="E11" i="8"/>
  <c r="I30" i="8"/>
  <c r="I38" i="15"/>
  <c r="E31" i="8"/>
  <c r="I21" i="14"/>
  <c r="I45" i="14" s="1"/>
  <c r="G39" i="15" l="1"/>
  <c r="E43" i="15" s="1"/>
  <c r="E15" i="14"/>
  <c r="G35" i="15"/>
  <c r="E39" i="15" s="1"/>
  <c r="E39" i="14"/>
  <c r="G15" i="14"/>
  <c r="E35" i="8"/>
  <c r="G11" i="8"/>
  <c r="G39" i="14" l="1"/>
  <c r="E43" i="14" s="1"/>
  <c r="E19" i="14"/>
  <c r="G19" i="14" s="1"/>
  <c r="G43" i="14" s="1"/>
  <c r="G35" i="8"/>
  <c r="E15" i="8"/>
  <c r="G15" i="8" l="1"/>
  <c r="E39" i="8"/>
  <c r="E19" i="8" l="1"/>
  <c r="G39" i="8"/>
  <c r="G19" i="8" l="1"/>
  <c r="G43" i="8" s="1"/>
  <c r="E43" i="8"/>
</calcChain>
</file>

<file path=xl/sharedStrings.xml><?xml version="1.0" encoding="utf-8"?>
<sst xmlns="http://schemas.openxmlformats.org/spreadsheetml/2006/main" count="238" uniqueCount="45">
  <si>
    <t>-</t>
  </si>
  <si>
    <t>Name:</t>
  </si>
  <si>
    <t>Jg:</t>
  </si>
  <si>
    <t>Kontrolle</t>
  </si>
  <si>
    <t>Resultat</t>
  </si>
  <si>
    <t>Verein:</t>
  </si>
  <si>
    <t>Runde:</t>
  </si>
  <si>
    <t>Der Kontrolleur:</t>
  </si>
  <si>
    <t>Lizenz Nr.</t>
  </si>
  <si>
    <t>Funktionär:</t>
  </si>
  <si>
    <t>Gruppe Nr.</t>
  </si>
  <si>
    <t>Tel.</t>
  </si>
  <si>
    <t>Strasse, PLZ, Ort:</t>
  </si>
  <si>
    <t>Total</t>
  </si>
  <si>
    <t>Finalteilnahme Ja/Nein:</t>
  </si>
  <si>
    <t>Gruppenmeisterschaft ZSV</t>
  </si>
  <si>
    <t>Elite</t>
  </si>
  <si>
    <t>Gewehr 10m</t>
  </si>
  <si>
    <t>Name + Vorname</t>
  </si>
  <si>
    <t>Lizenz-Nr.</t>
  </si>
  <si>
    <t>JG</t>
  </si>
  <si>
    <t>1. Runde</t>
  </si>
  <si>
    <t>2. Runde</t>
  </si>
  <si>
    <t>3. Runde</t>
  </si>
  <si>
    <t>Gruppenchef:</t>
  </si>
  <si>
    <t>Adresse:</t>
  </si>
  <si>
    <t>PLZ + Ort</t>
  </si>
  <si>
    <t>Telefon:</t>
  </si>
  <si>
    <t>E-Mail:</t>
  </si>
  <si>
    <t>Elektronische Scheiben:</t>
  </si>
  <si>
    <t>Ja:</t>
  </si>
  <si>
    <t>Nein:</t>
  </si>
  <si>
    <t>1. Karton Nr.</t>
  </si>
  <si>
    <t>Elektronisch</t>
  </si>
  <si>
    <t>Es können nur die Frei gegeben Felder ausgefüllt werden, alle anderen Felder sind gesperrt.</t>
  </si>
  <si>
    <t>Finalteilnahme</t>
  </si>
  <si>
    <t>Finalteilnahme, bitte Ja oder Nein im Feld eintragen.</t>
  </si>
  <si>
    <t>Auswechselschütze</t>
  </si>
  <si>
    <t>Version:</t>
  </si>
  <si>
    <t>Bemerkungen: (bitte zuerst lesen)</t>
  </si>
  <si>
    <t>JG (z.B. 2003 erfassen und nicht 03)</t>
  </si>
  <si>
    <t>Wenn der Verein mehrere Gruppen gemeldet hat, bitte die Gruppen im Feld Gruppen Nr. nummerieren</t>
  </si>
  <si>
    <t>Elektronische Scheiben Ja / Nein, im entsprechendes Feld ein x setzen.</t>
  </si>
  <si>
    <t>1. Karton Nr. / Elektronisch, im entsprechenden Feld die 1. Nummer eintragen.</t>
  </si>
  <si>
    <t>Beim Auswechselschütze ist das x zu setzten.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</si>
</sst>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8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2" xfId="0" applyFont="1" applyBorder="1" applyProtection="1"/>
    <xf numFmtId="0" fontId="7" fillId="0" borderId="3" xfId="0" applyFont="1" applyBorder="1" applyProtection="1"/>
    <xf numFmtId="0" fontId="7" fillId="0" borderId="9" xfId="0" applyFont="1" applyBorder="1" applyProtection="1"/>
    <xf numFmtId="0" fontId="7" fillId="0" borderId="1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vertical="center"/>
    </xf>
    <xf numFmtId="0" fontId="0" fillId="0" borderId="0" xfId="0" applyProtection="1"/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2" fillId="0" borderId="0" xfId="0" applyFont="1" applyFill="1" applyProtection="1"/>
    <xf numFmtId="0" fontId="13" fillId="0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/>
    </xf>
    <xf numFmtId="0" fontId="1" fillId="0" borderId="0" xfId="0" applyFont="1" applyFill="1" applyProtection="1"/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Protection="1"/>
    <xf numFmtId="0" fontId="17" fillId="0" borderId="3" xfId="0" applyFont="1" applyBorder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15" fillId="0" borderId="2" xfId="0" applyFont="1" applyFill="1" applyBorder="1" applyProtection="1"/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15" fillId="0" borderId="11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11" xfId="0" applyFill="1" applyBorder="1" applyProtection="1"/>
    <xf numFmtId="0" fontId="6" fillId="0" borderId="11" xfId="0" applyFont="1" applyFill="1" applyBorder="1" applyProtection="1"/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2" fillId="0" borderId="4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0" fontId="14" fillId="2" borderId="1" xfId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6" fillId="2" borderId="6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13"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Runde'!H5"/><Relationship Id="rId2" Type="http://schemas.openxmlformats.org/officeDocument/2006/relationships/hyperlink" Target="#'1. Runde'!H5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tart!L3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art!L3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tart!L3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6</xdr:row>
      <xdr:rowOff>0</xdr:rowOff>
    </xdr:to>
    <xdr:pic>
      <xdr:nvPicPr>
        <xdr:cNvPr id="8261" name="Grafik 2">
          <a:extLst>
            <a:ext uri="{FF2B5EF4-FFF2-40B4-BE49-F238E27FC236}">
              <a16:creationId xmlns:a16="http://schemas.microsoft.com/office/drawing/2014/main" id="{2A327D7C-E942-1C8A-5C35-979D85FB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17</xdr:row>
      <xdr:rowOff>76200</xdr:rowOff>
    </xdr:from>
    <xdr:to>
      <xdr:col>3</xdr:col>
      <xdr:colOff>360300</xdr:colOff>
      <xdr:row>20</xdr:row>
      <xdr:rowOff>58425</xdr:rowOff>
    </xdr:to>
    <xdr:sp macro="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A1FCB3-1624-499D-88FD-1B0B6653C6A4}"/>
            </a:ext>
          </a:extLst>
        </xdr:cNvPr>
        <xdr:cNvSpPr/>
      </xdr:nvSpPr>
      <xdr:spPr>
        <a:xfrm>
          <a:off x="1123950" y="299085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1. Runde</a:t>
          </a:r>
        </a:p>
      </xdr:txBody>
    </xdr:sp>
    <xdr:clientData fPrintsWithSheet="0"/>
  </xdr:twoCellAnchor>
  <xdr:twoCellAnchor>
    <xdr:from>
      <xdr:col>8</xdr:col>
      <xdr:colOff>428625</xdr:colOff>
      <xdr:row>17</xdr:row>
      <xdr:rowOff>57150</xdr:rowOff>
    </xdr:from>
    <xdr:to>
      <xdr:col>10</xdr:col>
      <xdr:colOff>293625</xdr:colOff>
      <xdr:row>20</xdr:row>
      <xdr:rowOff>39375</xdr:rowOff>
    </xdr:to>
    <xdr:sp macro="" textlink="">
      <xdr:nvSpPr>
        <xdr:cNvPr id="4" name="Rechtec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341937-1C26-4978-9881-AF3039F8259A}"/>
            </a:ext>
          </a:extLst>
        </xdr:cNvPr>
        <xdr:cNvSpPr/>
      </xdr:nvSpPr>
      <xdr:spPr>
        <a:xfrm>
          <a:off x="4924425" y="297180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2. Runde</a:t>
          </a:r>
        </a:p>
      </xdr:txBody>
    </xdr:sp>
    <xdr:clientData fPrintsWithSheet="0"/>
  </xdr:twoCellAnchor>
  <xdr:twoCellAnchor>
    <xdr:from>
      <xdr:col>14</xdr:col>
      <xdr:colOff>400050</xdr:colOff>
      <xdr:row>17</xdr:row>
      <xdr:rowOff>28575</xdr:rowOff>
    </xdr:from>
    <xdr:to>
      <xdr:col>16</xdr:col>
      <xdr:colOff>265050</xdr:colOff>
      <xdr:row>20</xdr:row>
      <xdr:rowOff>10800</xdr:rowOff>
    </xdr:to>
    <xdr:sp macro="" textlink="">
      <xdr:nvSpPr>
        <xdr:cNvPr id="5" name="Rechteck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C39F3D-BE9B-431C-A682-3709AD59AE77}"/>
            </a:ext>
          </a:extLst>
        </xdr:cNvPr>
        <xdr:cNvSpPr/>
      </xdr:nvSpPr>
      <xdr:spPr>
        <a:xfrm>
          <a:off x="8658225" y="2943225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3. Runde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5540" name="Grafik 13">
          <a:extLst>
            <a:ext uri="{FF2B5EF4-FFF2-40B4-BE49-F238E27FC236}">
              <a16:creationId xmlns:a16="http://schemas.microsoft.com/office/drawing/2014/main" id="{A2A441E9-6159-AF3F-639C-DC78516B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4571969A-15A3-1EEA-5CE9-1F030155CC78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      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323850</xdr:colOff>
      <xdr:row>0</xdr:row>
      <xdr:rowOff>57150</xdr:rowOff>
    </xdr:from>
    <xdr:to>
      <xdr:col>11</xdr:col>
      <xdr:colOff>28575</xdr:colOff>
      <xdr:row>0</xdr:row>
      <xdr:rowOff>390525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34A2A015-29ED-4E44-AF49-A10E7CC430ED}"/>
            </a:ext>
          </a:extLst>
        </xdr:cNvPr>
        <xdr:cNvSpPr txBox="1">
          <a:spLocks noChangeArrowheads="1"/>
        </xdr:cNvSpPr>
      </xdr:nvSpPr>
      <xdr:spPr bwMode="auto">
        <a:xfrm>
          <a:off x="5276850" y="57150"/>
          <a:ext cx="9239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Elite</a:t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9</xdr:col>
      <xdr:colOff>361950</xdr:colOff>
      <xdr:row>24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CE562223-A448-597B-CBBC-8768549D2518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323850</xdr:colOff>
      <xdr:row>24</xdr:row>
      <xdr:rowOff>57150</xdr:rowOff>
    </xdr:from>
    <xdr:to>
      <xdr:col>11</xdr:col>
      <xdr:colOff>28575</xdr:colOff>
      <xdr:row>24</xdr:row>
      <xdr:rowOff>390525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652CA4C7-E1B2-0EE6-926A-1CABB11C1023}"/>
            </a:ext>
          </a:extLst>
        </xdr:cNvPr>
        <xdr:cNvSpPr txBox="1">
          <a:spLocks noChangeArrowheads="1"/>
        </xdr:cNvSpPr>
      </xdr:nvSpPr>
      <xdr:spPr bwMode="auto">
        <a:xfrm>
          <a:off x="5276850" y="5448300"/>
          <a:ext cx="9239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Elite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5545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F87424-9BE1-B84F-5F74-C0DF4F07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342900</xdr:colOff>
      <xdr:row>0</xdr:row>
      <xdr:rowOff>76200</xdr:rowOff>
    </xdr:from>
    <xdr:to>
      <xdr:col>12</xdr:col>
      <xdr:colOff>588900</xdr:colOff>
      <xdr:row>0</xdr:row>
      <xdr:rowOff>544200</xdr:rowOff>
    </xdr:to>
    <xdr:sp macro="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6FC95E-1ACC-434E-B108-0FDB52EEAF7A}"/>
            </a:ext>
          </a:extLst>
        </xdr:cNvPr>
        <xdr:cNvSpPr/>
      </xdr:nvSpPr>
      <xdr:spPr>
        <a:xfrm>
          <a:off x="6515100" y="7620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79FD12C8-4A91-93B3-AD7C-8AB46F46DEFA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323850</xdr:colOff>
      <xdr:row>0</xdr:row>
      <xdr:rowOff>57150</xdr:rowOff>
    </xdr:from>
    <xdr:to>
      <xdr:col>11</xdr:col>
      <xdr:colOff>28575</xdr:colOff>
      <xdr:row>0</xdr:row>
      <xdr:rowOff>390525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924D6E12-2843-EA8C-4D85-549233E355BB}"/>
            </a:ext>
          </a:extLst>
        </xdr:cNvPr>
        <xdr:cNvSpPr txBox="1">
          <a:spLocks noChangeArrowheads="1"/>
        </xdr:cNvSpPr>
      </xdr:nvSpPr>
      <xdr:spPr bwMode="auto">
        <a:xfrm>
          <a:off x="5276850" y="57150"/>
          <a:ext cx="9239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Elite</a:t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9</xdr:col>
      <xdr:colOff>361950</xdr:colOff>
      <xdr:row>24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CC88E1BD-312E-058D-6CA9-7ED1DBE9670A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323850</xdr:colOff>
      <xdr:row>24</xdr:row>
      <xdr:rowOff>57150</xdr:rowOff>
    </xdr:from>
    <xdr:to>
      <xdr:col>11</xdr:col>
      <xdr:colOff>28575</xdr:colOff>
      <xdr:row>24</xdr:row>
      <xdr:rowOff>390525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CEFA9B72-1C2F-9770-6AB8-04FC4F89620B}"/>
            </a:ext>
          </a:extLst>
        </xdr:cNvPr>
        <xdr:cNvSpPr txBox="1">
          <a:spLocks noChangeArrowheads="1"/>
        </xdr:cNvSpPr>
      </xdr:nvSpPr>
      <xdr:spPr bwMode="auto">
        <a:xfrm>
          <a:off x="5276850" y="5448300"/>
          <a:ext cx="9239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Elite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714375</xdr:rowOff>
    </xdr:to>
    <xdr:pic>
      <xdr:nvPicPr>
        <xdr:cNvPr id="11668" name="Grafik 8">
          <a:extLst>
            <a:ext uri="{FF2B5EF4-FFF2-40B4-BE49-F238E27FC236}">
              <a16:creationId xmlns:a16="http://schemas.microsoft.com/office/drawing/2014/main" id="{B0F01DE2-F68D-12B1-AEAE-945AFC3B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152400</xdr:rowOff>
    </xdr:from>
    <xdr:to>
      <xdr:col>1</xdr:col>
      <xdr:colOff>190500</xdr:colOff>
      <xdr:row>24</xdr:row>
      <xdr:rowOff>704850</xdr:rowOff>
    </xdr:to>
    <xdr:pic>
      <xdr:nvPicPr>
        <xdr:cNvPr id="11669" name="Grafik 9">
          <a:extLst>
            <a:ext uri="{FF2B5EF4-FFF2-40B4-BE49-F238E27FC236}">
              <a16:creationId xmlns:a16="http://schemas.microsoft.com/office/drawing/2014/main" id="{60463CCB-5934-C137-9FE6-EAEFD9DA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466725</xdr:colOff>
      <xdr:row>0</xdr:row>
      <xdr:rowOff>76200</xdr:rowOff>
    </xdr:from>
    <xdr:to>
      <xdr:col>12</xdr:col>
      <xdr:colOff>712725</xdr:colOff>
      <xdr:row>0</xdr:row>
      <xdr:rowOff>544200</xdr:rowOff>
    </xdr:to>
    <xdr:sp macro="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C8B4D7-A75D-412A-A75D-A1C682C75CC5}"/>
            </a:ext>
          </a:extLst>
        </xdr:cNvPr>
        <xdr:cNvSpPr/>
      </xdr:nvSpPr>
      <xdr:spPr>
        <a:xfrm>
          <a:off x="6638925" y="7620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6C7551E5-5E60-AC86-05A0-2D4822A87828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323850</xdr:colOff>
      <xdr:row>0</xdr:row>
      <xdr:rowOff>57150</xdr:rowOff>
    </xdr:from>
    <xdr:to>
      <xdr:col>11</xdr:col>
      <xdr:colOff>28575</xdr:colOff>
      <xdr:row>0</xdr:row>
      <xdr:rowOff>390525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CBED4FFB-B18A-B563-EC75-0488C1AFE21C}"/>
            </a:ext>
          </a:extLst>
        </xdr:cNvPr>
        <xdr:cNvSpPr txBox="1">
          <a:spLocks noChangeArrowheads="1"/>
        </xdr:cNvSpPr>
      </xdr:nvSpPr>
      <xdr:spPr bwMode="auto">
        <a:xfrm>
          <a:off x="5276850" y="57150"/>
          <a:ext cx="9239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Elite</a:t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9</xdr:col>
      <xdr:colOff>361950</xdr:colOff>
      <xdr:row>24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D08A39FA-3B99-B1D6-8277-EA8E3A474414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323850</xdr:colOff>
      <xdr:row>24</xdr:row>
      <xdr:rowOff>57150</xdr:rowOff>
    </xdr:from>
    <xdr:to>
      <xdr:col>11</xdr:col>
      <xdr:colOff>28575</xdr:colOff>
      <xdr:row>24</xdr:row>
      <xdr:rowOff>390525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36436C65-0DE6-0E6A-0C4B-8722DA5ECC53}"/>
            </a:ext>
          </a:extLst>
        </xdr:cNvPr>
        <xdr:cNvSpPr txBox="1">
          <a:spLocks noChangeArrowheads="1"/>
        </xdr:cNvSpPr>
      </xdr:nvSpPr>
      <xdr:spPr bwMode="auto">
        <a:xfrm>
          <a:off x="5276850" y="5448300"/>
          <a:ext cx="9239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Elite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714375</xdr:rowOff>
    </xdr:to>
    <xdr:pic>
      <xdr:nvPicPr>
        <xdr:cNvPr id="12678" name="Grafik 9">
          <a:extLst>
            <a:ext uri="{FF2B5EF4-FFF2-40B4-BE49-F238E27FC236}">
              <a16:creationId xmlns:a16="http://schemas.microsoft.com/office/drawing/2014/main" id="{3529CD0F-D228-6C38-E273-B5B87322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190500</xdr:colOff>
      <xdr:row>24</xdr:row>
      <xdr:rowOff>714375</xdr:rowOff>
    </xdr:to>
    <xdr:pic>
      <xdr:nvPicPr>
        <xdr:cNvPr id="12679" name="Grafik 10">
          <a:extLst>
            <a:ext uri="{FF2B5EF4-FFF2-40B4-BE49-F238E27FC236}">
              <a16:creationId xmlns:a16="http://schemas.microsoft.com/office/drawing/2014/main" id="{F3D32E16-9FB3-7254-7BEC-D7C69277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485775</xdr:colOff>
      <xdr:row>0</xdr:row>
      <xdr:rowOff>57150</xdr:rowOff>
    </xdr:from>
    <xdr:to>
      <xdr:col>12</xdr:col>
      <xdr:colOff>731775</xdr:colOff>
      <xdr:row>0</xdr:row>
      <xdr:rowOff>525150</xdr:rowOff>
    </xdr:to>
    <xdr:sp macro="" textlink="">
      <xdr:nvSpPr>
        <xdr:cNvPr id="2" name="Rechteck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3023DC-6495-46CE-BB60-D129B8D2C8B6}"/>
            </a:ext>
          </a:extLst>
        </xdr:cNvPr>
        <xdr:cNvSpPr/>
      </xdr:nvSpPr>
      <xdr:spPr>
        <a:xfrm>
          <a:off x="6657975" y="5715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26"/>
  </sheetPr>
  <dimension ref="A1:R41"/>
  <sheetViews>
    <sheetView showGridLines="0" tabSelected="1" zoomScaleNormal="100" workbookViewId="0">
      <selection activeCell="B12" sqref="B12:C12"/>
    </sheetView>
  </sheetViews>
  <sheetFormatPr baseColWidth="10" defaultRowHeight="12.75"/>
  <cols>
    <col min="1" max="1" width="3.7109375" style="36" customWidth="1"/>
    <col min="2" max="3" width="11.42578125" style="36"/>
    <col min="4" max="4" width="5.7109375" style="37" customWidth="1"/>
    <col min="5" max="5" width="13.28515625" style="36" customWidth="1"/>
    <col min="6" max="6" width="6.7109375" style="36" customWidth="1"/>
    <col min="7" max="7" width="3.7109375" style="36" customWidth="1"/>
    <col min="8" max="9" width="11.42578125" style="36"/>
    <col min="10" max="10" width="5.7109375" style="37" customWidth="1"/>
    <col min="11" max="11" width="11.42578125" style="36"/>
    <col min="12" max="12" width="12.7109375" style="36" customWidth="1"/>
    <col min="13" max="13" width="3.7109375" style="36" customWidth="1"/>
    <col min="14" max="15" width="11.42578125" style="36"/>
    <col min="16" max="16" width="5.7109375" style="37" customWidth="1"/>
    <col min="17" max="17" width="11.42578125" style="36"/>
    <col min="18" max="18" width="12.7109375" style="36" customWidth="1"/>
    <col min="19" max="16384" width="11.42578125" style="36"/>
  </cols>
  <sheetData>
    <row r="1" spans="1:18">
      <c r="O1" s="56" t="s">
        <v>38</v>
      </c>
      <c r="P1" s="75">
        <v>44936</v>
      </c>
      <c r="Q1" s="75"/>
    </row>
    <row r="3" spans="1:18" ht="26.25">
      <c r="E3" s="38" t="s">
        <v>15</v>
      </c>
      <c r="L3" s="39" t="s">
        <v>16</v>
      </c>
    </row>
    <row r="4" spans="1:18" ht="20.25">
      <c r="E4" s="40"/>
      <c r="F4" s="41" t="s">
        <v>17</v>
      </c>
      <c r="G4" s="41"/>
    </row>
    <row r="6" spans="1:18" ht="18" customHeight="1"/>
    <row r="8" spans="1:18">
      <c r="B8" s="74" t="s">
        <v>21</v>
      </c>
      <c r="C8" s="74"/>
      <c r="D8" s="74"/>
      <c r="E8" s="74"/>
      <c r="H8" s="74" t="s">
        <v>22</v>
      </c>
      <c r="I8" s="74"/>
      <c r="J8" s="74"/>
      <c r="K8" s="74"/>
      <c r="N8" s="74" t="s">
        <v>23</v>
      </c>
      <c r="O8" s="74"/>
      <c r="P8" s="74"/>
      <c r="Q8" s="74"/>
    </row>
    <row r="9" spans="1:18" ht="7.5" customHeight="1"/>
    <row r="10" spans="1:18">
      <c r="B10" s="43" t="s">
        <v>18</v>
      </c>
      <c r="D10" s="42" t="s">
        <v>20</v>
      </c>
      <c r="E10" s="42" t="s">
        <v>19</v>
      </c>
      <c r="H10" s="43" t="s">
        <v>18</v>
      </c>
      <c r="J10" s="42" t="s">
        <v>20</v>
      </c>
      <c r="K10" s="42" t="s">
        <v>19</v>
      </c>
      <c r="L10" s="49" t="s">
        <v>37</v>
      </c>
      <c r="N10" s="43" t="s">
        <v>18</v>
      </c>
      <c r="P10" s="42" t="s">
        <v>20</v>
      </c>
      <c r="Q10" s="42" t="s">
        <v>19</v>
      </c>
      <c r="R10" s="49" t="s">
        <v>37</v>
      </c>
    </row>
    <row r="11" spans="1:18" ht="4.5" customHeight="1">
      <c r="B11" s="71"/>
      <c r="C11" s="71"/>
      <c r="E11" s="37"/>
      <c r="H11" s="71"/>
      <c r="I11" s="71"/>
      <c r="K11" s="37"/>
      <c r="N11" s="71"/>
      <c r="O11" s="71"/>
      <c r="Q11" s="37"/>
    </row>
    <row r="12" spans="1:18">
      <c r="A12" s="37">
        <v>1</v>
      </c>
      <c r="B12" s="72"/>
      <c r="C12" s="73"/>
      <c r="D12" s="46"/>
      <c r="E12" s="46"/>
      <c r="G12" s="37">
        <v>1</v>
      </c>
      <c r="H12" s="72"/>
      <c r="I12" s="73"/>
      <c r="J12" s="46"/>
      <c r="K12" s="46"/>
      <c r="L12" s="48"/>
      <c r="M12" s="37">
        <v>1</v>
      </c>
      <c r="N12" s="72"/>
      <c r="O12" s="73"/>
      <c r="P12" s="46"/>
      <c r="Q12" s="46"/>
      <c r="R12" s="48"/>
    </row>
    <row r="13" spans="1:18">
      <c r="A13" s="37">
        <v>2</v>
      </c>
      <c r="B13" s="72"/>
      <c r="C13" s="73"/>
      <c r="D13" s="46"/>
      <c r="E13" s="46"/>
      <c r="G13" s="37">
        <v>2</v>
      </c>
      <c r="H13" s="72"/>
      <c r="I13" s="73"/>
      <c r="J13" s="46"/>
      <c r="K13" s="46"/>
      <c r="L13" s="48"/>
      <c r="M13" s="37">
        <v>2</v>
      </c>
      <c r="N13" s="72"/>
      <c r="O13" s="73"/>
      <c r="P13" s="46"/>
      <c r="Q13" s="46"/>
      <c r="R13" s="48"/>
    </row>
    <row r="14" spans="1:18">
      <c r="A14" s="37">
        <v>3</v>
      </c>
      <c r="B14" s="72"/>
      <c r="C14" s="73"/>
      <c r="D14" s="46"/>
      <c r="E14" s="46"/>
      <c r="G14" s="37">
        <v>3</v>
      </c>
      <c r="H14" s="72"/>
      <c r="I14" s="73"/>
      <c r="J14" s="46"/>
      <c r="K14" s="46"/>
      <c r="L14" s="48"/>
      <c r="M14" s="37">
        <v>3</v>
      </c>
      <c r="N14" s="72"/>
      <c r="O14" s="73"/>
      <c r="P14" s="46"/>
      <c r="Q14" s="46"/>
      <c r="R14" s="48"/>
    </row>
    <row r="15" spans="1:18">
      <c r="A15" s="37">
        <v>4</v>
      </c>
      <c r="B15" s="72"/>
      <c r="C15" s="73"/>
      <c r="D15" s="46"/>
      <c r="E15" s="46"/>
      <c r="G15" s="37">
        <v>4</v>
      </c>
      <c r="H15" s="72"/>
      <c r="I15" s="73"/>
      <c r="J15" s="46"/>
      <c r="K15" s="46"/>
      <c r="L15" s="48"/>
      <c r="M15" s="37">
        <v>4</v>
      </c>
      <c r="N15" s="72"/>
      <c r="O15" s="73"/>
      <c r="P15" s="46"/>
      <c r="Q15" s="46"/>
      <c r="R15" s="48"/>
    </row>
    <row r="16" spans="1:18">
      <c r="A16" s="37"/>
      <c r="B16" s="51"/>
      <c r="C16" s="52"/>
      <c r="D16" s="53"/>
      <c r="E16" s="53"/>
      <c r="G16" s="37"/>
      <c r="H16" s="51"/>
      <c r="I16" s="52"/>
      <c r="J16" s="53"/>
      <c r="K16" s="53"/>
      <c r="L16" s="54">
        <f>COUNTIF(L12:L15,"x")</f>
        <v>0</v>
      </c>
      <c r="M16" s="37"/>
      <c r="N16" s="51"/>
      <c r="O16" s="52"/>
      <c r="P16" s="53"/>
      <c r="Q16" s="53"/>
      <c r="R16" s="54">
        <f>COUNTIF(R12:R15,"x")</f>
        <v>0</v>
      </c>
    </row>
    <row r="17" spans="1:18">
      <c r="A17" s="37"/>
      <c r="B17" s="51"/>
      <c r="C17" s="52"/>
      <c r="D17" s="53"/>
      <c r="E17" s="53"/>
      <c r="G17" s="37"/>
      <c r="H17" s="55" t="str">
        <f>IF(L16&gt;1,"Achtung Es darf nur 1 Schützen pro Runde ausgewechselt werden!"," ")</f>
        <v xml:space="preserve"> </v>
      </c>
      <c r="I17" s="52"/>
      <c r="J17" s="53"/>
      <c r="K17" s="53"/>
      <c r="L17" s="53"/>
      <c r="M17" s="37"/>
      <c r="N17" s="55" t="str">
        <f>IF(R16&gt;1,"Achtung Es darf nur 1 Schützen pro Runde ausgewechselt werden!"," ")</f>
        <v xml:space="preserve"> </v>
      </c>
      <c r="O17" s="52"/>
      <c r="P17" s="53"/>
      <c r="Q17" s="53"/>
      <c r="R17" s="53"/>
    </row>
    <row r="23" spans="1:18">
      <c r="J23" s="36" t="s">
        <v>29</v>
      </c>
    </row>
    <row r="24" spans="1:18">
      <c r="B24" s="36" t="s">
        <v>5</v>
      </c>
      <c r="C24" s="80"/>
      <c r="D24" s="81"/>
      <c r="E24" s="82"/>
      <c r="F24" s="78" t="s">
        <v>10</v>
      </c>
      <c r="G24" s="79"/>
      <c r="H24" s="46"/>
      <c r="J24" s="44" t="s">
        <v>30</v>
      </c>
      <c r="K24" s="47"/>
      <c r="L24" s="70"/>
      <c r="M24" s="71"/>
      <c r="N24" s="71"/>
    </row>
    <row r="25" spans="1:18">
      <c r="J25" s="44" t="s">
        <v>31</v>
      </c>
      <c r="K25" s="47"/>
      <c r="L25" s="70"/>
      <c r="M25" s="71"/>
      <c r="N25" s="71"/>
    </row>
    <row r="26" spans="1:18">
      <c r="B26" s="45" t="s">
        <v>24</v>
      </c>
      <c r="K26" s="37"/>
    </row>
    <row r="27" spans="1:18">
      <c r="B27" s="36" t="s">
        <v>1</v>
      </c>
      <c r="C27" s="72"/>
      <c r="D27" s="73"/>
      <c r="E27" s="73"/>
      <c r="I27" s="76" t="s">
        <v>32</v>
      </c>
      <c r="J27" s="76"/>
      <c r="K27" s="46"/>
    </row>
    <row r="28" spans="1:18">
      <c r="B28" s="36" t="s">
        <v>25</v>
      </c>
      <c r="C28" s="72"/>
      <c r="D28" s="73"/>
      <c r="E28" s="73"/>
      <c r="I28" s="76" t="s">
        <v>33</v>
      </c>
      <c r="J28" s="76"/>
      <c r="K28" s="46"/>
    </row>
    <row r="29" spans="1:18">
      <c r="B29" s="36" t="s">
        <v>26</v>
      </c>
      <c r="C29" s="72"/>
      <c r="D29" s="73"/>
      <c r="E29" s="73"/>
    </row>
    <row r="30" spans="1:18">
      <c r="B30" s="36" t="s">
        <v>27</v>
      </c>
      <c r="C30" s="72"/>
      <c r="D30" s="73"/>
      <c r="E30" s="73"/>
      <c r="I30" s="76" t="s">
        <v>35</v>
      </c>
      <c r="J30" s="76"/>
      <c r="K30" s="48"/>
    </row>
    <row r="31" spans="1:18">
      <c r="B31" s="36" t="s">
        <v>28</v>
      </c>
      <c r="C31" s="77"/>
      <c r="D31" s="73"/>
      <c r="E31" s="73"/>
    </row>
    <row r="33" spans="1:10">
      <c r="A33" s="57" t="s">
        <v>39</v>
      </c>
      <c r="B33" s="58"/>
      <c r="C33" s="58"/>
      <c r="D33" s="59"/>
      <c r="E33" s="58"/>
      <c r="F33" s="58"/>
      <c r="G33" s="58"/>
      <c r="H33" s="58"/>
      <c r="I33" s="58"/>
      <c r="J33" s="60"/>
    </row>
    <row r="34" spans="1:10" ht="4.5" customHeight="1">
      <c r="A34" s="61"/>
      <c r="B34" s="62"/>
      <c r="C34" s="62"/>
      <c r="D34" s="53"/>
      <c r="E34" s="62"/>
      <c r="F34" s="62"/>
      <c r="G34" s="62"/>
      <c r="H34" s="62"/>
      <c r="I34" s="62"/>
      <c r="J34" s="63"/>
    </row>
    <row r="35" spans="1:10">
      <c r="A35" s="64" t="s">
        <v>34</v>
      </c>
      <c r="B35" s="62"/>
      <c r="C35" s="62"/>
      <c r="D35" s="53"/>
      <c r="E35" s="62"/>
      <c r="F35" s="62"/>
      <c r="G35" s="62"/>
      <c r="H35" s="62"/>
      <c r="I35" s="62"/>
      <c r="J35" s="63"/>
    </row>
    <row r="36" spans="1:10">
      <c r="A36" s="65" t="s">
        <v>40</v>
      </c>
      <c r="B36" s="62"/>
      <c r="C36" s="62"/>
      <c r="D36" s="53"/>
      <c r="E36" s="62"/>
      <c r="F36" s="62"/>
      <c r="G36" s="62"/>
      <c r="H36" s="62"/>
      <c r="I36" s="62"/>
      <c r="J36" s="63"/>
    </row>
    <row r="37" spans="1:10">
      <c r="A37" s="64" t="s">
        <v>41</v>
      </c>
      <c r="B37" s="62"/>
      <c r="C37" s="62"/>
      <c r="D37" s="53"/>
      <c r="E37" s="62"/>
      <c r="F37" s="62"/>
      <c r="G37" s="62"/>
      <c r="H37" s="62"/>
      <c r="I37" s="62"/>
      <c r="J37" s="63"/>
    </row>
    <row r="38" spans="1:10">
      <c r="A38" s="64" t="s">
        <v>42</v>
      </c>
      <c r="B38" s="62"/>
      <c r="C38" s="62"/>
      <c r="D38" s="53"/>
      <c r="E38" s="62"/>
      <c r="F38" s="62"/>
      <c r="G38" s="62"/>
      <c r="H38" s="62"/>
      <c r="I38" s="62"/>
      <c r="J38" s="63"/>
    </row>
    <row r="39" spans="1:10">
      <c r="A39" s="64" t="s">
        <v>43</v>
      </c>
      <c r="B39" s="62"/>
      <c r="C39" s="62"/>
      <c r="D39" s="53"/>
      <c r="E39" s="62"/>
      <c r="F39" s="62"/>
      <c r="G39" s="62"/>
      <c r="H39" s="62"/>
      <c r="I39" s="62"/>
      <c r="J39" s="63"/>
    </row>
    <row r="40" spans="1:10">
      <c r="A40" s="65" t="s">
        <v>36</v>
      </c>
      <c r="B40" s="62"/>
      <c r="C40" s="62"/>
      <c r="D40" s="53"/>
      <c r="E40" s="62"/>
      <c r="F40" s="62"/>
      <c r="G40" s="62"/>
      <c r="H40" s="62"/>
      <c r="I40" s="62"/>
      <c r="J40" s="63"/>
    </row>
    <row r="41" spans="1:10">
      <c r="A41" s="69" t="s">
        <v>44</v>
      </c>
      <c r="B41" s="66"/>
      <c r="C41" s="66"/>
      <c r="D41" s="67"/>
      <c r="E41" s="66"/>
      <c r="F41" s="66"/>
      <c r="G41" s="66"/>
      <c r="H41" s="66"/>
      <c r="I41" s="66"/>
      <c r="J41" s="68"/>
    </row>
  </sheetData>
  <sheetProtection sheet="1" objects="1" scenarios="1" selectLockedCells="1"/>
  <mergeCells count="30">
    <mergeCell ref="I30:J30"/>
    <mergeCell ref="B15:C15"/>
    <mergeCell ref="C31:E31"/>
    <mergeCell ref="F24:G24"/>
    <mergeCell ref="I27:J27"/>
    <mergeCell ref="I28:J28"/>
    <mergeCell ref="C27:E27"/>
    <mergeCell ref="C28:E28"/>
    <mergeCell ref="C29:E29"/>
    <mergeCell ref="C30:E30"/>
    <mergeCell ref="C24:E24"/>
    <mergeCell ref="B8:E8"/>
    <mergeCell ref="H8:K8"/>
    <mergeCell ref="N8:Q8"/>
    <mergeCell ref="N11:O11"/>
    <mergeCell ref="P1:Q1"/>
    <mergeCell ref="L24:N25"/>
    <mergeCell ref="N15:O15"/>
    <mergeCell ref="H15:I15"/>
    <mergeCell ref="B11:C11"/>
    <mergeCell ref="B12:C12"/>
    <mergeCell ref="B13:C13"/>
    <mergeCell ref="H11:I11"/>
    <mergeCell ref="H12:I12"/>
    <mergeCell ref="H13:I13"/>
    <mergeCell ref="H14:I14"/>
    <mergeCell ref="N12:O12"/>
    <mergeCell ref="N13:O13"/>
    <mergeCell ref="N14:O14"/>
    <mergeCell ref="B14:C14"/>
  </mergeCells>
  <phoneticPr fontId="4" type="noConversion"/>
  <pageMargins left="0.19685039370078741" right="0.19685039370078741" top="0.78740157480314965" bottom="0.98425196850393704" header="0.51181102362204722" footer="0.51181102362204722"/>
  <pageSetup paperSize="9" scale="89" orientation="landscape" r:id="rId1"/>
  <headerFooter alignWithMargins="0"/>
  <ignoredErrors>
    <ignoredError sqref="L16 R16 H17 N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47"/>
  <sheetViews>
    <sheetView zoomScaleNormal="100" workbookViewId="0">
      <selection activeCell="H5" sqref="H5"/>
    </sheetView>
  </sheetViews>
  <sheetFormatPr baseColWidth="10" defaultRowHeight="12.75"/>
  <cols>
    <col min="1" max="1" width="7.5703125" customWidth="1"/>
    <col min="2" max="2" width="7.42578125" customWidth="1"/>
    <col min="3" max="3" width="4.42578125" customWidth="1"/>
    <col min="4" max="4" width="14.140625" customWidth="1"/>
    <col min="5" max="5" width="11" bestFit="1" customWidth="1"/>
    <col min="6" max="6" width="1.5703125" bestFit="1" customWidth="1"/>
    <col min="7" max="7" width="9.85546875" customWidth="1"/>
    <col min="8" max="8" width="6.5703125" customWidth="1"/>
    <col min="9" max="9" width="11.7109375" customWidth="1"/>
    <col min="10" max="10" width="6.5703125" customWidth="1"/>
    <col min="11" max="11" width="11.7109375" customWidth="1"/>
  </cols>
  <sheetData>
    <row r="1" spans="1:11" ht="56.25" customHeight="1"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24.95" customHeight="1">
      <c r="A2" s="24" t="s">
        <v>5</v>
      </c>
      <c r="B2" s="99">
        <f>Start!C24</f>
        <v>0</v>
      </c>
      <c r="C2" s="99"/>
      <c r="D2" s="99"/>
      <c r="E2" s="99"/>
      <c r="F2" s="100"/>
      <c r="G2" s="96" t="s">
        <v>10</v>
      </c>
      <c r="H2" s="97"/>
      <c r="I2" s="15">
        <f>Start!H24</f>
        <v>0</v>
      </c>
      <c r="J2" s="25" t="s">
        <v>6</v>
      </c>
      <c r="K2" s="16">
        <v>1</v>
      </c>
    </row>
    <row r="3" spans="1:11" s="2" customFormat="1" ht="24.95" customHeight="1">
      <c r="A3" s="26" t="s">
        <v>9</v>
      </c>
      <c r="B3" s="27"/>
      <c r="C3" s="101">
        <f>Start!C27</f>
        <v>0</v>
      </c>
      <c r="D3" s="101"/>
      <c r="E3" s="101"/>
      <c r="F3" s="101"/>
      <c r="G3" s="97" t="s">
        <v>11</v>
      </c>
      <c r="H3" s="98"/>
      <c r="I3" s="108">
        <f>Start!C30</f>
        <v>0</v>
      </c>
      <c r="J3" s="108"/>
      <c r="K3" s="28"/>
    </row>
    <row r="4" spans="1:11" s="2" customFormat="1" ht="24.95" customHeight="1">
      <c r="A4" s="29" t="s">
        <v>12</v>
      </c>
      <c r="B4" s="30"/>
      <c r="C4" s="101">
        <f>Start!C28</f>
        <v>0</v>
      </c>
      <c r="D4" s="101"/>
      <c r="E4" s="109">
        <f>Start!C29</f>
        <v>0</v>
      </c>
      <c r="F4" s="109"/>
      <c r="G4" s="110"/>
      <c r="H4" s="96" t="s">
        <v>14</v>
      </c>
      <c r="I4" s="97"/>
      <c r="J4" s="97"/>
      <c r="K4" s="31">
        <f>Start!K30</f>
        <v>0</v>
      </c>
    </row>
    <row r="5" spans="1:11" s="3" customFormat="1" ht="15" customHeight="1">
      <c r="A5" s="90">
        <v>1</v>
      </c>
      <c r="B5" s="17" t="s">
        <v>1</v>
      </c>
      <c r="C5" s="18"/>
      <c r="D5" s="19"/>
      <c r="E5" s="105" t="s">
        <v>8</v>
      </c>
      <c r="F5" s="106"/>
      <c r="G5" s="107"/>
      <c r="H5" s="12"/>
      <c r="I5" s="4" t="s">
        <v>4</v>
      </c>
      <c r="J5" s="4"/>
      <c r="K5" s="4" t="s">
        <v>3</v>
      </c>
    </row>
    <row r="6" spans="1:11" s="3" customFormat="1" ht="15" customHeight="1">
      <c r="A6" s="90"/>
      <c r="B6" s="91">
        <f>Start!B12</f>
        <v>0</v>
      </c>
      <c r="C6" s="92"/>
      <c r="D6" s="93"/>
      <c r="E6" s="83">
        <f>Start!E12</f>
        <v>0</v>
      </c>
      <c r="F6" s="84"/>
      <c r="G6" s="85"/>
      <c r="H6" s="12"/>
      <c r="I6" s="102">
        <f>SUM(H5:H8)</f>
        <v>0</v>
      </c>
      <c r="J6" s="4"/>
      <c r="K6" s="113"/>
    </row>
    <row r="7" spans="1:11" s="3" customFormat="1" ht="15" customHeight="1">
      <c r="A7" s="90"/>
      <c r="B7" s="86" t="s">
        <v>2</v>
      </c>
      <c r="C7" s="88">
        <f>Start!D12</f>
        <v>0</v>
      </c>
      <c r="D7" s="94" t="str">
        <f>IF(Start!$K$24="x","Elektronisch", "Karton-Nr:")</f>
        <v>Karton-Nr:</v>
      </c>
      <c r="E7" s="94">
        <f>IF(Start!K25="x",Start!K27,Start!K28)</f>
        <v>0</v>
      </c>
      <c r="F7" s="94" t="s">
        <v>0</v>
      </c>
      <c r="G7" s="103">
        <f>IF(Start!K25="x",'1. Runde'!E7:E8+7,'1. Runde'!E7:E8)</f>
        <v>0</v>
      </c>
      <c r="H7" s="12"/>
      <c r="I7" s="102"/>
      <c r="J7" s="4"/>
      <c r="K7" s="113"/>
    </row>
    <row r="8" spans="1:11" s="3" customFormat="1" ht="15" customHeight="1">
      <c r="A8" s="90"/>
      <c r="B8" s="87"/>
      <c r="C8" s="89"/>
      <c r="D8" s="95"/>
      <c r="E8" s="95"/>
      <c r="F8" s="95"/>
      <c r="G8" s="104"/>
      <c r="H8" s="12"/>
      <c r="I8" s="102"/>
      <c r="J8" s="4"/>
      <c r="K8" s="113"/>
    </row>
    <row r="9" spans="1:11" ht="15" customHeight="1">
      <c r="A9" s="90">
        <v>2</v>
      </c>
      <c r="B9" s="17" t="s">
        <v>1</v>
      </c>
      <c r="C9" s="18"/>
      <c r="D9" s="19"/>
      <c r="E9" s="105" t="s">
        <v>8</v>
      </c>
      <c r="F9" s="106"/>
      <c r="G9" s="107"/>
      <c r="H9" s="12"/>
      <c r="I9" s="4" t="s">
        <v>4</v>
      </c>
      <c r="J9" s="4"/>
      <c r="K9" s="4" t="s">
        <v>3</v>
      </c>
    </row>
    <row r="10" spans="1:11" ht="15" customHeight="1">
      <c r="A10" s="90"/>
      <c r="B10" s="91">
        <f>Start!B13</f>
        <v>0</v>
      </c>
      <c r="C10" s="92"/>
      <c r="D10" s="93"/>
      <c r="E10" s="83">
        <f>Start!E13</f>
        <v>0</v>
      </c>
      <c r="F10" s="84"/>
      <c r="G10" s="85"/>
      <c r="H10" s="12"/>
      <c r="I10" s="102">
        <f>SUM(H9:H12)</f>
        <v>0</v>
      </c>
      <c r="J10" s="4"/>
      <c r="K10" s="113"/>
    </row>
    <row r="11" spans="1:11" ht="15" customHeight="1">
      <c r="A11" s="90"/>
      <c r="B11" s="86" t="s">
        <v>2</v>
      </c>
      <c r="C11" s="88">
        <f>Start!D13</f>
        <v>0</v>
      </c>
      <c r="D11" s="94" t="str">
        <f>IF(Start!$K$24="x","Elektronisch", "Karton-Nr:")</f>
        <v>Karton-Nr:</v>
      </c>
      <c r="E11" s="94">
        <f>G7+1</f>
        <v>1</v>
      </c>
      <c r="F11" s="94" t="s">
        <v>0</v>
      </c>
      <c r="G11" s="103">
        <f>IF(Start!K25="x",'1. Runde'!E11:E12+7,E11)</f>
        <v>1</v>
      </c>
      <c r="H11" s="12"/>
      <c r="I11" s="102"/>
      <c r="J11" s="4"/>
      <c r="K11" s="113"/>
    </row>
    <row r="12" spans="1:11" ht="15" customHeight="1">
      <c r="A12" s="90"/>
      <c r="B12" s="87"/>
      <c r="C12" s="89"/>
      <c r="D12" s="95"/>
      <c r="E12" s="95"/>
      <c r="F12" s="95"/>
      <c r="G12" s="104"/>
      <c r="H12" s="12"/>
      <c r="I12" s="102"/>
      <c r="J12" s="4"/>
      <c r="K12" s="113"/>
    </row>
    <row r="13" spans="1:11" ht="15" customHeight="1">
      <c r="A13" s="90">
        <v>3</v>
      </c>
      <c r="B13" s="17" t="s">
        <v>1</v>
      </c>
      <c r="C13" s="18"/>
      <c r="D13" s="19"/>
      <c r="E13" s="105" t="s">
        <v>8</v>
      </c>
      <c r="F13" s="106"/>
      <c r="G13" s="107"/>
      <c r="H13" s="12"/>
      <c r="I13" s="4" t="s">
        <v>4</v>
      </c>
      <c r="J13" s="4"/>
      <c r="K13" s="4" t="s">
        <v>3</v>
      </c>
    </row>
    <row r="14" spans="1:11" ht="15" customHeight="1">
      <c r="A14" s="90"/>
      <c r="B14" s="91">
        <f>Start!B14</f>
        <v>0</v>
      </c>
      <c r="C14" s="92"/>
      <c r="D14" s="93"/>
      <c r="E14" s="83">
        <f>Start!E14</f>
        <v>0</v>
      </c>
      <c r="F14" s="84"/>
      <c r="G14" s="85"/>
      <c r="H14" s="12"/>
      <c r="I14" s="102">
        <f>SUM(H13:H16)</f>
        <v>0</v>
      </c>
      <c r="J14" s="4"/>
      <c r="K14" s="113"/>
    </row>
    <row r="15" spans="1:11" ht="15" customHeight="1">
      <c r="A15" s="90"/>
      <c r="B15" s="86" t="s">
        <v>2</v>
      </c>
      <c r="C15" s="88">
        <f>Start!D14</f>
        <v>0</v>
      </c>
      <c r="D15" s="94" t="str">
        <f>IF(Start!$K$24="x","Elektronisch", "Karton-Nr:")</f>
        <v>Karton-Nr:</v>
      </c>
      <c r="E15" s="94">
        <f>G11+1</f>
        <v>2</v>
      </c>
      <c r="F15" s="94" t="s">
        <v>0</v>
      </c>
      <c r="G15" s="103">
        <f>IF(Start!K25="x",'1. Runde'!E15:E16+7,E15)</f>
        <v>2</v>
      </c>
      <c r="H15" s="12"/>
      <c r="I15" s="102"/>
      <c r="J15" s="4"/>
      <c r="K15" s="113"/>
    </row>
    <row r="16" spans="1:11" ht="15" customHeight="1">
      <c r="A16" s="90"/>
      <c r="B16" s="87"/>
      <c r="C16" s="89"/>
      <c r="D16" s="95"/>
      <c r="E16" s="95"/>
      <c r="F16" s="95"/>
      <c r="G16" s="104"/>
      <c r="H16" s="12"/>
      <c r="I16" s="102"/>
      <c r="J16" s="4"/>
      <c r="K16" s="113"/>
    </row>
    <row r="17" spans="1:11" ht="15" customHeight="1">
      <c r="A17" s="90">
        <v>4</v>
      </c>
      <c r="B17" s="17" t="s">
        <v>1</v>
      </c>
      <c r="C17" s="18"/>
      <c r="D17" s="19"/>
      <c r="E17" s="105" t="s">
        <v>8</v>
      </c>
      <c r="F17" s="106"/>
      <c r="G17" s="107"/>
      <c r="H17" s="12"/>
      <c r="I17" s="4" t="s">
        <v>4</v>
      </c>
      <c r="J17" s="4"/>
      <c r="K17" s="4" t="s">
        <v>3</v>
      </c>
    </row>
    <row r="18" spans="1:11" ht="15" customHeight="1">
      <c r="A18" s="90"/>
      <c r="B18" s="91">
        <f>Start!B15</f>
        <v>0</v>
      </c>
      <c r="C18" s="92"/>
      <c r="D18" s="93"/>
      <c r="E18" s="83">
        <f>Start!E15</f>
        <v>0</v>
      </c>
      <c r="F18" s="84"/>
      <c r="G18" s="85"/>
      <c r="H18" s="12"/>
      <c r="I18" s="102">
        <f>SUM(H17:H20)</f>
        <v>0</v>
      </c>
      <c r="J18" s="4"/>
      <c r="K18" s="113"/>
    </row>
    <row r="19" spans="1:11" ht="15" customHeight="1">
      <c r="A19" s="90"/>
      <c r="B19" s="86" t="s">
        <v>2</v>
      </c>
      <c r="C19" s="88">
        <f>Start!D15</f>
        <v>0</v>
      </c>
      <c r="D19" s="94" t="str">
        <f>IF(Start!$K$24="x","Elektronisch", "Karton-Nr:")</f>
        <v>Karton-Nr:</v>
      </c>
      <c r="E19" s="94">
        <f>G15+1</f>
        <v>3</v>
      </c>
      <c r="F19" s="94" t="s">
        <v>0</v>
      </c>
      <c r="G19" s="103">
        <f>IF(Start!K25="x",'1. Runde'!E19:E20+7,E19)</f>
        <v>3</v>
      </c>
      <c r="H19" s="12"/>
      <c r="I19" s="102"/>
      <c r="J19" s="4"/>
      <c r="K19" s="113"/>
    </row>
    <row r="20" spans="1:11" ht="15" customHeight="1">
      <c r="A20" s="90"/>
      <c r="B20" s="87"/>
      <c r="C20" s="89"/>
      <c r="D20" s="95"/>
      <c r="E20" s="95"/>
      <c r="F20" s="95"/>
      <c r="G20" s="104"/>
      <c r="H20" s="12"/>
      <c r="I20" s="102"/>
      <c r="J20" s="4"/>
      <c r="K20" s="113"/>
    </row>
    <row r="21" spans="1:11">
      <c r="A21" s="13"/>
      <c r="B21" s="13"/>
      <c r="H21" s="123" t="s">
        <v>13</v>
      </c>
      <c r="I21" s="120">
        <f>SUM(I6,I10,I14,I18)</f>
        <v>0</v>
      </c>
      <c r="K21" s="116"/>
    </row>
    <row r="22" spans="1:11">
      <c r="A22" s="119" t="s">
        <v>7</v>
      </c>
      <c r="B22" s="119"/>
      <c r="C22" s="114"/>
      <c r="D22" s="114"/>
      <c r="E22" s="114"/>
      <c r="F22" s="114"/>
      <c r="G22" s="114"/>
      <c r="H22" s="124"/>
      <c r="I22" s="121"/>
      <c r="K22" s="117"/>
    </row>
    <row r="23" spans="1:11">
      <c r="A23" s="119"/>
      <c r="B23" s="119"/>
      <c r="C23" s="115"/>
      <c r="D23" s="115"/>
      <c r="E23" s="115"/>
      <c r="F23" s="115"/>
      <c r="G23" s="115"/>
      <c r="H23" s="124"/>
      <c r="I23" s="122"/>
      <c r="K23" s="118"/>
    </row>
    <row r="24" spans="1:11">
      <c r="A24" s="1"/>
    </row>
    <row r="25" spans="1:11" ht="56.25" customHeight="1">
      <c r="C25" s="14"/>
      <c r="D25" s="14"/>
      <c r="E25" s="14"/>
      <c r="F25" s="14"/>
      <c r="G25" s="14"/>
      <c r="H25" s="14"/>
      <c r="I25" s="14"/>
      <c r="J25" s="14"/>
      <c r="K25" s="14"/>
    </row>
    <row r="26" spans="1:11" s="2" customFormat="1" ht="24.95" customHeight="1">
      <c r="A26" s="5" t="s">
        <v>5</v>
      </c>
      <c r="B26" s="99">
        <f>B2</f>
        <v>0</v>
      </c>
      <c r="C26" s="99"/>
      <c r="D26" s="99"/>
      <c r="E26" s="99"/>
      <c r="F26" s="100"/>
      <c r="G26" s="111" t="s">
        <v>10</v>
      </c>
      <c r="H26" s="112"/>
      <c r="I26" s="15">
        <f>I2</f>
        <v>0</v>
      </c>
      <c r="J26" s="6" t="s">
        <v>6</v>
      </c>
      <c r="K26" s="16">
        <f>K2</f>
        <v>1</v>
      </c>
    </row>
    <row r="27" spans="1:11" s="2" customFormat="1" ht="24.95" customHeight="1">
      <c r="A27" s="9" t="s">
        <v>9</v>
      </c>
      <c r="B27" s="10"/>
      <c r="C27" s="101">
        <f>C3</f>
        <v>0</v>
      </c>
      <c r="D27" s="101"/>
      <c r="E27" s="101"/>
      <c r="F27" s="101"/>
      <c r="G27" s="112" t="s">
        <v>11</v>
      </c>
      <c r="H27" s="125"/>
      <c r="I27" s="108">
        <f>I3</f>
        <v>0</v>
      </c>
      <c r="J27" s="108"/>
      <c r="K27" s="11"/>
    </row>
    <row r="28" spans="1:11" s="2" customFormat="1" ht="24.95" customHeight="1">
      <c r="A28" s="7" t="s">
        <v>12</v>
      </c>
      <c r="B28" s="8"/>
      <c r="C28" s="101">
        <f>C4</f>
        <v>0</v>
      </c>
      <c r="D28" s="101"/>
      <c r="E28" s="126">
        <f>E4</f>
        <v>0</v>
      </c>
      <c r="F28" s="126"/>
      <c r="G28" s="127"/>
      <c r="H28" s="111" t="s">
        <v>14</v>
      </c>
      <c r="I28" s="112"/>
      <c r="J28" s="112"/>
      <c r="K28" s="23">
        <f>K4</f>
        <v>0</v>
      </c>
    </row>
    <row r="29" spans="1:11" s="3" customFormat="1" ht="15" customHeight="1">
      <c r="A29" s="90">
        <v>1</v>
      </c>
      <c r="B29" s="17" t="s">
        <v>1</v>
      </c>
      <c r="C29" s="18"/>
      <c r="D29" s="19"/>
      <c r="E29" s="105" t="s">
        <v>8</v>
      </c>
      <c r="F29" s="106"/>
      <c r="G29" s="107"/>
      <c r="H29" s="20">
        <f>H5</f>
        <v>0</v>
      </c>
      <c r="I29" s="20" t="s">
        <v>4</v>
      </c>
      <c r="J29" s="20"/>
      <c r="K29" s="20" t="s">
        <v>3</v>
      </c>
    </row>
    <row r="30" spans="1:11" s="3" customFormat="1" ht="15" customHeight="1">
      <c r="A30" s="90"/>
      <c r="B30" s="91">
        <f>B6</f>
        <v>0</v>
      </c>
      <c r="C30" s="92"/>
      <c r="D30" s="93"/>
      <c r="E30" s="83">
        <f>E6</f>
        <v>0</v>
      </c>
      <c r="F30" s="84"/>
      <c r="G30" s="85"/>
      <c r="H30" s="20">
        <f t="shared" ref="H30:H44" si="0">H6</f>
        <v>0</v>
      </c>
      <c r="I30" s="102">
        <f>I6</f>
        <v>0</v>
      </c>
      <c r="J30" s="20"/>
      <c r="K30" s="102"/>
    </row>
    <row r="31" spans="1:11" s="3" customFormat="1" ht="15" customHeight="1">
      <c r="A31" s="90"/>
      <c r="B31" s="86" t="s">
        <v>2</v>
      </c>
      <c r="C31" s="88">
        <f>C7</f>
        <v>0</v>
      </c>
      <c r="D31" s="94" t="str">
        <f>D7</f>
        <v>Karton-Nr:</v>
      </c>
      <c r="E31" s="94">
        <f>E7</f>
        <v>0</v>
      </c>
      <c r="F31" s="94" t="s">
        <v>0</v>
      </c>
      <c r="G31" s="103">
        <f>G7</f>
        <v>0</v>
      </c>
      <c r="H31" s="20">
        <f t="shared" si="0"/>
        <v>0</v>
      </c>
      <c r="I31" s="102"/>
      <c r="J31" s="20"/>
      <c r="K31" s="102"/>
    </row>
    <row r="32" spans="1:11" s="3" customFormat="1" ht="15" customHeight="1">
      <c r="A32" s="90"/>
      <c r="B32" s="87"/>
      <c r="C32" s="89"/>
      <c r="D32" s="95"/>
      <c r="E32" s="95"/>
      <c r="F32" s="95"/>
      <c r="G32" s="104"/>
      <c r="H32" s="20">
        <f t="shared" si="0"/>
        <v>0</v>
      </c>
      <c r="I32" s="102"/>
      <c r="J32" s="20"/>
      <c r="K32" s="102"/>
    </row>
    <row r="33" spans="1:11" ht="15" customHeight="1">
      <c r="A33" s="90">
        <v>2</v>
      </c>
      <c r="B33" s="17" t="s">
        <v>1</v>
      </c>
      <c r="C33" s="18"/>
      <c r="D33" s="19"/>
      <c r="E33" s="105" t="s">
        <v>8</v>
      </c>
      <c r="F33" s="106"/>
      <c r="G33" s="107"/>
      <c r="H33" s="20">
        <f t="shared" si="0"/>
        <v>0</v>
      </c>
      <c r="I33" s="20" t="s">
        <v>4</v>
      </c>
      <c r="J33" s="20"/>
      <c r="K33" s="20" t="s">
        <v>3</v>
      </c>
    </row>
    <row r="34" spans="1:11" ht="15" customHeight="1">
      <c r="A34" s="90"/>
      <c r="B34" s="91">
        <f>B10</f>
        <v>0</v>
      </c>
      <c r="C34" s="92"/>
      <c r="D34" s="93"/>
      <c r="E34" s="83">
        <f>E10</f>
        <v>0</v>
      </c>
      <c r="F34" s="84"/>
      <c r="G34" s="85"/>
      <c r="H34" s="20">
        <f t="shared" si="0"/>
        <v>0</v>
      </c>
      <c r="I34" s="102">
        <f>I10</f>
        <v>0</v>
      </c>
      <c r="J34" s="20"/>
      <c r="K34" s="102"/>
    </row>
    <row r="35" spans="1:11" ht="15" customHeight="1">
      <c r="A35" s="90"/>
      <c r="B35" s="86" t="s">
        <v>2</v>
      </c>
      <c r="C35" s="88">
        <f>C11</f>
        <v>0</v>
      </c>
      <c r="D35" s="94" t="str">
        <f>D11</f>
        <v>Karton-Nr:</v>
      </c>
      <c r="E35" s="94">
        <f>E11</f>
        <v>1</v>
      </c>
      <c r="F35" s="94" t="s">
        <v>0</v>
      </c>
      <c r="G35" s="103">
        <f>G11</f>
        <v>1</v>
      </c>
      <c r="H35" s="20">
        <f t="shared" si="0"/>
        <v>0</v>
      </c>
      <c r="I35" s="102"/>
      <c r="J35" s="20"/>
      <c r="K35" s="102"/>
    </row>
    <row r="36" spans="1:11" ht="15" customHeight="1">
      <c r="A36" s="90"/>
      <c r="B36" s="87"/>
      <c r="C36" s="89"/>
      <c r="D36" s="95"/>
      <c r="E36" s="95"/>
      <c r="F36" s="95"/>
      <c r="G36" s="104"/>
      <c r="H36" s="20">
        <f t="shared" si="0"/>
        <v>0</v>
      </c>
      <c r="I36" s="102"/>
      <c r="J36" s="20"/>
      <c r="K36" s="102"/>
    </row>
    <row r="37" spans="1:11" ht="15" customHeight="1">
      <c r="A37" s="90">
        <v>3</v>
      </c>
      <c r="B37" s="17" t="s">
        <v>1</v>
      </c>
      <c r="C37" s="18"/>
      <c r="D37" s="19"/>
      <c r="E37" s="105" t="s">
        <v>8</v>
      </c>
      <c r="F37" s="106"/>
      <c r="G37" s="107"/>
      <c r="H37" s="20">
        <f t="shared" si="0"/>
        <v>0</v>
      </c>
      <c r="I37" s="20" t="s">
        <v>4</v>
      </c>
      <c r="J37" s="20"/>
      <c r="K37" s="20" t="s">
        <v>3</v>
      </c>
    </row>
    <row r="38" spans="1:11" ht="15" customHeight="1">
      <c r="A38" s="90"/>
      <c r="B38" s="91">
        <f>B14</f>
        <v>0</v>
      </c>
      <c r="C38" s="92"/>
      <c r="D38" s="93"/>
      <c r="E38" s="83">
        <f>E14</f>
        <v>0</v>
      </c>
      <c r="F38" s="84"/>
      <c r="G38" s="85"/>
      <c r="H38" s="20">
        <f t="shared" si="0"/>
        <v>0</v>
      </c>
      <c r="I38" s="102">
        <f>I14</f>
        <v>0</v>
      </c>
      <c r="J38" s="20"/>
      <c r="K38" s="102"/>
    </row>
    <row r="39" spans="1:11" ht="15" customHeight="1">
      <c r="A39" s="90"/>
      <c r="B39" s="86" t="s">
        <v>2</v>
      </c>
      <c r="C39" s="88">
        <f>C15</f>
        <v>0</v>
      </c>
      <c r="D39" s="94" t="str">
        <f>D15</f>
        <v>Karton-Nr:</v>
      </c>
      <c r="E39" s="94">
        <f>E15</f>
        <v>2</v>
      </c>
      <c r="F39" s="94" t="s">
        <v>0</v>
      </c>
      <c r="G39" s="103">
        <f>G15</f>
        <v>2</v>
      </c>
      <c r="H39" s="20">
        <f t="shared" si="0"/>
        <v>0</v>
      </c>
      <c r="I39" s="102"/>
      <c r="J39" s="20"/>
      <c r="K39" s="102"/>
    </row>
    <row r="40" spans="1:11" ht="15" customHeight="1">
      <c r="A40" s="90"/>
      <c r="B40" s="87"/>
      <c r="C40" s="89"/>
      <c r="D40" s="95"/>
      <c r="E40" s="95"/>
      <c r="F40" s="95"/>
      <c r="G40" s="104"/>
      <c r="H40" s="20">
        <f t="shared" si="0"/>
        <v>0</v>
      </c>
      <c r="I40" s="102"/>
      <c r="J40" s="20"/>
      <c r="K40" s="102"/>
    </row>
    <row r="41" spans="1:11" ht="15" customHeight="1">
      <c r="A41" s="90">
        <v>4</v>
      </c>
      <c r="B41" s="17" t="s">
        <v>1</v>
      </c>
      <c r="C41" s="18"/>
      <c r="D41" s="19"/>
      <c r="E41" s="105" t="s">
        <v>8</v>
      </c>
      <c r="F41" s="106"/>
      <c r="G41" s="107"/>
      <c r="H41" s="20">
        <f t="shared" si="0"/>
        <v>0</v>
      </c>
      <c r="I41" s="20" t="s">
        <v>4</v>
      </c>
      <c r="J41" s="20"/>
      <c r="K41" s="20" t="s">
        <v>3</v>
      </c>
    </row>
    <row r="42" spans="1:11" ht="15" customHeight="1">
      <c r="A42" s="90"/>
      <c r="B42" s="91">
        <f>B18</f>
        <v>0</v>
      </c>
      <c r="C42" s="92"/>
      <c r="D42" s="93"/>
      <c r="E42" s="83">
        <f>E18</f>
        <v>0</v>
      </c>
      <c r="F42" s="84"/>
      <c r="G42" s="85"/>
      <c r="H42" s="20">
        <f t="shared" si="0"/>
        <v>0</v>
      </c>
      <c r="I42" s="102">
        <f>I18</f>
        <v>0</v>
      </c>
      <c r="J42" s="20"/>
      <c r="K42" s="102"/>
    </row>
    <row r="43" spans="1:11" ht="15" customHeight="1">
      <c r="A43" s="90"/>
      <c r="B43" s="86" t="s">
        <v>2</v>
      </c>
      <c r="C43" s="88">
        <f>C19</f>
        <v>0</v>
      </c>
      <c r="D43" s="94" t="str">
        <f>D19</f>
        <v>Karton-Nr:</v>
      </c>
      <c r="E43" s="94">
        <f>E19</f>
        <v>3</v>
      </c>
      <c r="F43" s="94" t="s">
        <v>0</v>
      </c>
      <c r="G43" s="103">
        <f>G19</f>
        <v>3</v>
      </c>
      <c r="H43" s="20">
        <f t="shared" si="0"/>
        <v>0</v>
      </c>
      <c r="I43" s="102"/>
      <c r="J43" s="20"/>
      <c r="K43" s="102"/>
    </row>
    <row r="44" spans="1:11" ht="15" customHeight="1">
      <c r="A44" s="90"/>
      <c r="B44" s="87"/>
      <c r="C44" s="89"/>
      <c r="D44" s="95"/>
      <c r="E44" s="95"/>
      <c r="F44" s="95"/>
      <c r="G44" s="104"/>
      <c r="H44" s="20">
        <f t="shared" si="0"/>
        <v>0</v>
      </c>
      <c r="I44" s="102"/>
      <c r="J44" s="20"/>
      <c r="K44" s="102"/>
    </row>
    <row r="45" spans="1:11">
      <c r="A45" s="21"/>
      <c r="B45" s="21"/>
      <c r="C45" s="22"/>
      <c r="D45" s="22"/>
      <c r="E45" s="22"/>
      <c r="F45" s="22"/>
      <c r="G45" s="22"/>
      <c r="H45" s="134" t="s">
        <v>13</v>
      </c>
      <c r="I45" s="136">
        <f>I21</f>
        <v>0</v>
      </c>
      <c r="J45" s="22"/>
      <c r="K45" s="128"/>
    </row>
    <row r="46" spans="1:11">
      <c r="A46" s="131" t="s">
        <v>7</v>
      </c>
      <c r="B46" s="131"/>
      <c r="C46" s="132">
        <f>C22</f>
        <v>0</v>
      </c>
      <c r="D46" s="132"/>
      <c r="E46" s="132"/>
      <c r="F46" s="132"/>
      <c r="G46" s="132"/>
      <c r="H46" s="135"/>
      <c r="I46" s="137"/>
      <c r="J46" s="22"/>
      <c r="K46" s="129"/>
    </row>
    <row r="47" spans="1:11">
      <c r="A47" s="131"/>
      <c r="B47" s="131"/>
      <c r="C47" s="133"/>
      <c r="D47" s="133"/>
      <c r="E47" s="133"/>
      <c r="F47" s="133"/>
      <c r="G47" s="133"/>
      <c r="H47" s="135"/>
      <c r="I47" s="138"/>
      <c r="J47" s="22"/>
      <c r="K47" s="130"/>
    </row>
  </sheetData>
  <sheetProtection sheet="1" scenarios="1" selectLockedCells="1"/>
  <mergeCells count="122">
    <mergeCell ref="K45:K47"/>
    <mergeCell ref="A46:B47"/>
    <mergeCell ref="C46:G47"/>
    <mergeCell ref="A41:A44"/>
    <mergeCell ref="E41:G41"/>
    <mergeCell ref="B42:D42"/>
    <mergeCell ref="E42:G42"/>
    <mergeCell ref="H45:H47"/>
    <mergeCell ref="I45:I47"/>
    <mergeCell ref="I42:I44"/>
    <mergeCell ref="I38:I40"/>
    <mergeCell ref="K38:K40"/>
    <mergeCell ref="B39:B40"/>
    <mergeCell ref="C39:C40"/>
    <mergeCell ref="D39:D40"/>
    <mergeCell ref="E39:E40"/>
    <mergeCell ref="F39:F40"/>
    <mergeCell ref="G39:G40"/>
    <mergeCell ref="K42:K44"/>
    <mergeCell ref="B43:B44"/>
    <mergeCell ref="C43:C44"/>
    <mergeCell ref="D43:D44"/>
    <mergeCell ref="E43:E44"/>
    <mergeCell ref="F43:F44"/>
    <mergeCell ref="G43:G44"/>
    <mergeCell ref="A37:A40"/>
    <mergeCell ref="E37:G37"/>
    <mergeCell ref="B38:D38"/>
    <mergeCell ref="E38:G38"/>
    <mergeCell ref="A33:A36"/>
    <mergeCell ref="E33:G33"/>
    <mergeCell ref="B34:D34"/>
    <mergeCell ref="E34:G34"/>
    <mergeCell ref="B35:B36"/>
    <mergeCell ref="C35:C36"/>
    <mergeCell ref="K30:K32"/>
    <mergeCell ref="A29:A32"/>
    <mergeCell ref="E29:G29"/>
    <mergeCell ref="B30:D30"/>
    <mergeCell ref="E30:G30"/>
    <mergeCell ref="B31:B32"/>
    <mergeCell ref="C31:C32"/>
    <mergeCell ref="D35:D36"/>
    <mergeCell ref="E35:E36"/>
    <mergeCell ref="I34:I36"/>
    <mergeCell ref="K34:K36"/>
    <mergeCell ref="F35:F36"/>
    <mergeCell ref="G35:G36"/>
    <mergeCell ref="D31:D32"/>
    <mergeCell ref="H28:J28"/>
    <mergeCell ref="I30:I32"/>
    <mergeCell ref="I21:I23"/>
    <mergeCell ref="E31:E32"/>
    <mergeCell ref="F31:F32"/>
    <mergeCell ref="G31:G32"/>
    <mergeCell ref="B26:F26"/>
    <mergeCell ref="I27:J27"/>
    <mergeCell ref="H21:H23"/>
    <mergeCell ref="C27:F27"/>
    <mergeCell ref="G27:H27"/>
    <mergeCell ref="C28:D28"/>
    <mergeCell ref="E28:G28"/>
    <mergeCell ref="G26:H26"/>
    <mergeCell ref="I6:I8"/>
    <mergeCell ref="K6:K8"/>
    <mergeCell ref="I14:I16"/>
    <mergeCell ref="K14:K16"/>
    <mergeCell ref="I18:I20"/>
    <mergeCell ref="K18:K20"/>
    <mergeCell ref="K10:K12"/>
    <mergeCell ref="C22:G23"/>
    <mergeCell ref="B14:D14"/>
    <mergeCell ref="K21:K23"/>
    <mergeCell ref="D15:D16"/>
    <mergeCell ref="E15:E16"/>
    <mergeCell ref="F15:F16"/>
    <mergeCell ref="E13:G13"/>
    <mergeCell ref="A22:B23"/>
    <mergeCell ref="G19:G20"/>
    <mergeCell ref="B18:D18"/>
    <mergeCell ref="A13:A16"/>
    <mergeCell ref="B19:B20"/>
    <mergeCell ref="C19:C20"/>
    <mergeCell ref="E17:G17"/>
    <mergeCell ref="E18:G18"/>
    <mergeCell ref="E19:E20"/>
    <mergeCell ref="G2:H2"/>
    <mergeCell ref="G3:H3"/>
    <mergeCell ref="B2:F2"/>
    <mergeCell ref="C3:F3"/>
    <mergeCell ref="H4:J4"/>
    <mergeCell ref="E10:G10"/>
    <mergeCell ref="I10:I12"/>
    <mergeCell ref="B11:B12"/>
    <mergeCell ref="G11:G12"/>
    <mergeCell ref="E11:E12"/>
    <mergeCell ref="E5:G5"/>
    <mergeCell ref="E6:G6"/>
    <mergeCell ref="E7:E8"/>
    <mergeCell ref="F7:F8"/>
    <mergeCell ref="I3:J3"/>
    <mergeCell ref="C4:D4"/>
    <mergeCell ref="E4:G4"/>
    <mergeCell ref="E9:G9"/>
    <mergeCell ref="F11:F12"/>
    <mergeCell ref="G7:G8"/>
    <mergeCell ref="E14:G14"/>
    <mergeCell ref="B15:B16"/>
    <mergeCell ref="C15:C16"/>
    <mergeCell ref="A17:A20"/>
    <mergeCell ref="A5:A8"/>
    <mergeCell ref="B6:D6"/>
    <mergeCell ref="B10:D10"/>
    <mergeCell ref="A9:A12"/>
    <mergeCell ref="B7:B8"/>
    <mergeCell ref="C7:C8"/>
    <mergeCell ref="D7:D8"/>
    <mergeCell ref="D11:D12"/>
    <mergeCell ref="C11:C12"/>
    <mergeCell ref="G15:G16"/>
    <mergeCell ref="F19:F20"/>
    <mergeCell ref="D19:D20"/>
  </mergeCells>
  <phoneticPr fontId="4" type="noConversion"/>
  <conditionalFormatting sqref="I14:I16 I10:I12 I6:I8 I38:I40 I34:I36 I30:I32 B42:G42 C27:F27 B26:F26 I26:I27 K26 C31:C32 C35:C36 C39:C40 C43:C44 B38:G38 C46:G47 I18:I23 I42:I47 H29:H44 K28 B30:G30 B34:G34 B2:F2 C3:F3 C4:G4 I3:J3 I2 B6:G6 C7:C8 C11:C12 B10:G10 C15:C16 B14:G14 B18:G18 C19:C20 C28:G28 K4">
    <cfRule type="cellIs" dxfId="12" priority="5" stopIfTrue="1" operator="equal">
      <formula>0</formula>
    </cfRule>
  </conditionalFormatting>
  <conditionalFormatting sqref="H5:H20">
    <cfRule type="cellIs" dxfId="11" priority="2" stopIfTrue="1" operator="lessThanOrEqual">
      <formula>0</formula>
    </cfRule>
  </conditionalFormatting>
  <conditionalFormatting sqref="E7:E8 G7:G8 E11:E12 G11:G12 E15:E16 G15:G16 E19:E20 G19:G20 E31:E32 G31:G32 E35:E36 G35:G36 E39:E40 G39:G40 E43:E44 G43:G44">
    <cfRule type="cellIs" dxfId="10" priority="1" stopIfTrue="1" operator="between">
      <formula>0</formula>
      <formula>31</formula>
    </cfRule>
  </conditionalFormatting>
  <pageMargins left="0.70866141732283472" right="7.874015748031496E-2" top="7.874015748031496E-2" bottom="7.874015748031496E-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47"/>
  <sheetViews>
    <sheetView zoomScaleNormal="100" workbookViewId="0">
      <selection activeCell="H5" sqref="H5"/>
    </sheetView>
  </sheetViews>
  <sheetFormatPr baseColWidth="10" defaultRowHeight="12.75"/>
  <cols>
    <col min="1" max="1" width="7.5703125" style="22" customWidth="1"/>
    <col min="2" max="2" width="7.42578125" style="22" customWidth="1"/>
    <col min="3" max="3" width="4.42578125" style="22" customWidth="1"/>
    <col min="4" max="4" width="14.140625" style="22" customWidth="1"/>
    <col min="5" max="5" width="11" style="22" bestFit="1" customWidth="1"/>
    <col min="6" max="6" width="1.5703125" style="22" bestFit="1" customWidth="1"/>
    <col min="7" max="7" width="9.85546875" style="22" customWidth="1"/>
    <col min="8" max="8" width="6.5703125" style="22" customWidth="1"/>
    <col min="9" max="9" width="11.7109375" style="22" customWidth="1"/>
    <col min="10" max="10" width="6.5703125" style="22" customWidth="1"/>
    <col min="11" max="11" width="11.7109375" style="22" customWidth="1"/>
    <col min="12" max="16384" width="11.42578125" style="22"/>
  </cols>
  <sheetData>
    <row r="1" spans="1:11" ht="56.25" customHeight="1">
      <c r="C1" s="32"/>
      <c r="D1" s="32"/>
      <c r="E1" s="32"/>
      <c r="F1" s="32"/>
      <c r="G1" s="32"/>
      <c r="H1" s="32"/>
      <c r="I1" s="32"/>
      <c r="J1" s="32"/>
      <c r="K1" s="32"/>
    </row>
    <row r="2" spans="1:11" s="33" customFormat="1" ht="24.95" customHeight="1">
      <c r="A2" s="24" t="s">
        <v>5</v>
      </c>
      <c r="B2" s="99">
        <f>Start!C24</f>
        <v>0</v>
      </c>
      <c r="C2" s="99"/>
      <c r="D2" s="99"/>
      <c r="E2" s="99"/>
      <c r="F2" s="100"/>
      <c r="G2" s="96" t="s">
        <v>10</v>
      </c>
      <c r="H2" s="97"/>
      <c r="I2" s="15">
        <f>Start!H24</f>
        <v>0</v>
      </c>
      <c r="J2" s="25" t="s">
        <v>6</v>
      </c>
      <c r="K2" s="16">
        <v>2</v>
      </c>
    </row>
    <row r="3" spans="1:11" s="33" customFormat="1" ht="24.95" customHeight="1">
      <c r="A3" s="26" t="s">
        <v>9</v>
      </c>
      <c r="B3" s="27"/>
      <c r="C3" s="101">
        <f>Start!C27</f>
        <v>0</v>
      </c>
      <c r="D3" s="101"/>
      <c r="E3" s="101"/>
      <c r="F3" s="101"/>
      <c r="G3" s="97" t="s">
        <v>11</v>
      </c>
      <c r="H3" s="98"/>
      <c r="I3" s="108">
        <f>Start!C30</f>
        <v>0</v>
      </c>
      <c r="J3" s="108"/>
      <c r="K3" s="28"/>
    </row>
    <row r="4" spans="1:11" s="33" customFormat="1" ht="24.95" customHeight="1">
      <c r="A4" s="29" t="s">
        <v>12</v>
      </c>
      <c r="B4" s="30"/>
      <c r="C4" s="101">
        <f>Start!C28</f>
        <v>0</v>
      </c>
      <c r="D4" s="101"/>
      <c r="E4" s="109">
        <f>Start!C29</f>
        <v>0</v>
      </c>
      <c r="F4" s="109"/>
      <c r="G4" s="110"/>
      <c r="H4" s="96" t="s">
        <v>14</v>
      </c>
      <c r="I4" s="97"/>
      <c r="J4" s="97"/>
      <c r="K4" s="31">
        <f>Start!K30</f>
        <v>0</v>
      </c>
    </row>
    <row r="5" spans="1:11" s="34" customFormat="1" ht="15" customHeight="1">
      <c r="A5" s="90">
        <v>1</v>
      </c>
      <c r="B5" s="17" t="s">
        <v>1</v>
      </c>
      <c r="C5" s="50">
        <f>Start!L12</f>
        <v>0</v>
      </c>
      <c r="D5" s="19"/>
      <c r="E5" s="105" t="s">
        <v>8</v>
      </c>
      <c r="F5" s="106"/>
      <c r="G5" s="107"/>
      <c r="H5" s="12"/>
      <c r="I5" s="20" t="s">
        <v>4</v>
      </c>
      <c r="J5" s="20"/>
      <c r="K5" s="20" t="s">
        <v>3</v>
      </c>
    </row>
    <row r="6" spans="1:11" s="34" customFormat="1" ht="15" customHeight="1">
      <c r="A6" s="90"/>
      <c r="B6" s="91">
        <f>Start!H12</f>
        <v>0</v>
      </c>
      <c r="C6" s="92"/>
      <c r="D6" s="93"/>
      <c r="E6" s="83">
        <f>Start!K12</f>
        <v>0</v>
      </c>
      <c r="F6" s="84"/>
      <c r="G6" s="85"/>
      <c r="H6" s="12"/>
      <c r="I6" s="102">
        <f>SUM(H5:H8)</f>
        <v>0</v>
      </c>
      <c r="J6" s="20"/>
      <c r="K6" s="102"/>
    </row>
    <row r="7" spans="1:11" s="34" customFormat="1" ht="15" customHeight="1">
      <c r="A7" s="90"/>
      <c r="B7" s="86" t="s">
        <v>2</v>
      </c>
      <c r="C7" s="88">
        <f>Start!J12</f>
        <v>0</v>
      </c>
      <c r="D7" s="94" t="str">
        <f>IF(Start!$K$24="x","Elektronisch", "Karton-Nr:")</f>
        <v>Karton-Nr:</v>
      </c>
      <c r="E7" s="94">
        <f>IF(Start!K25="x",Start!K27+32,Start!K28+4)</f>
        <v>4</v>
      </c>
      <c r="F7" s="94" t="s">
        <v>0</v>
      </c>
      <c r="G7" s="103">
        <f>IF(Start!K25="x",'2. Runde'!E7:E8+7,'2. Runde'!E7:E8)</f>
        <v>4</v>
      </c>
      <c r="H7" s="12"/>
      <c r="I7" s="102"/>
      <c r="J7" s="20"/>
      <c r="K7" s="102"/>
    </row>
    <row r="8" spans="1:11" s="34" customFormat="1" ht="15" customHeight="1">
      <c r="A8" s="90"/>
      <c r="B8" s="87"/>
      <c r="C8" s="89"/>
      <c r="D8" s="95"/>
      <c r="E8" s="95"/>
      <c r="F8" s="95"/>
      <c r="G8" s="104"/>
      <c r="H8" s="12"/>
      <c r="I8" s="102"/>
      <c r="J8" s="20"/>
      <c r="K8" s="102"/>
    </row>
    <row r="9" spans="1:11" ht="15" customHeight="1">
      <c r="A9" s="90">
        <v>2</v>
      </c>
      <c r="B9" s="17" t="s">
        <v>1</v>
      </c>
      <c r="C9" s="50">
        <f>Start!L13</f>
        <v>0</v>
      </c>
      <c r="D9" s="19"/>
      <c r="E9" s="105" t="s">
        <v>8</v>
      </c>
      <c r="F9" s="106"/>
      <c r="G9" s="107"/>
      <c r="H9" s="12"/>
      <c r="I9" s="20" t="s">
        <v>4</v>
      </c>
      <c r="J9" s="20"/>
      <c r="K9" s="20" t="s">
        <v>3</v>
      </c>
    </row>
    <row r="10" spans="1:11" ht="15" customHeight="1">
      <c r="A10" s="90"/>
      <c r="B10" s="91">
        <f>Start!H13</f>
        <v>0</v>
      </c>
      <c r="C10" s="92"/>
      <c r="D10" s="93"/>
      <c r="E10" s="83">
        <f>Start!K13</f>
        <v>0</v>
      </c>
      <c r="F10" s="84"/>
      <c r="G10" s="85"/>
      <c r="H10" s="12"/>
      <c r="I10" s="102">
        <f>SUM(H9:H12)</f>
        <v>0</v>
      </c>
      <c r="J10" s="20"/>
      <c r="K10" s="102"/>
    </row>
    <row r="11" spans="1:11" ht="15" customHeight="1">
      <c r="A11" s="90"/>
      <c r="B11" s="86" t="s">
        <v>2</v>
      </c>
      <c r="C11" s="88">
        <f>Start!J13</f>
        <v>0</v>
      </c>
      <c r="D11" s="94" t="str">
        <f>IF(Start!$K$24="x","Elektronisch", "Karton-Nr:")</f>
        <v>Karton-Nr:</v>
      </c>
      <c r="E11" s="94">
        <f>G7+1</f>
        <v>5</v>
      </c>
      <c r="F11" s="94" t="s">
        <v>0</v>
      </c>
      <c r="G11" s="103">
        <f>IF(Start!K25="x",'2. Runde'!E11:E12+7,'2. Runde'!E11:E12)</f>
        <v>5</v>
      </c>
      <c r="H11" s="12"/>
      <c r="I11" s="102"/>
      <c r="J11" s="20"/>
      <c r="K11" s="102"/>
    </row>
    <row r="12" spans="1:11" ht="15" customHeight="1">
      <c r="A12" s="90"/>
      <c r="B12" s="87"/>
      <c r="C12" s="89"/>
      <c r="D12" s="95"/>
      <c r="E12" s="95"/>
      <c r="F12" s="95"/>
      <c r="G12" s="104"/>
      <c r="H12" s="12"/>
      <c r="I12" s="102"/>
      <c r="J12" s="20"/>
      <c r="K12" s="102"/>
    </row>
    <row r="13" spans="1:11" ht="15" customHeight="1">
      <c r="A13" s="90">
        <v>3</v>
      </c>
      <c r="B13" s="17" t="s">
        <v>1</v>
      </c>
      <c r="C13" s="50">
        <f>Start!L14</f>
        <v>0</v>
      </c>
      <c r="D13" s="19"/>
      <c r="E13" s="105" t="s">
        <v>8</v>
      </c>
      <c r="F13" s="106"/>
      <c r="G13" s="107"/>
      <c r="H13" s="12"/>
      <c r="I13" s="20" t="s">
        <v>4</v>
      </c>
      <c r="J13" s="20"/>
      <c r="K13" s="20" t="s">
        <v>3</v>
      </c>
    </row>
    <row r="14" spans="1:11" ht="15" customHeight="1">
      <c r="A14" s="90"/>
      <c r="B14" s="91">
        <f>Start!H14</f>
        <v>0</v>
      </c>
      <c r="C14" s="92"/>
      <c r="D14" s="93"/>
      <c r="E14" s="83">
        <f>Start!K14</f>
        <v>0</v>
      </c>
      <c r="F14" s="84"/>
      <c r="G14" s="85"/>
      <c r="H14" s="12"/>
      <c r="I14" s="102">
        <f>SUM(H13:H16)</f>
        <v>0</v>
      </c>
      <c r="J14" s="20"/>
      <c r="K14" s="102"/>
    </row>
    <row r="15" spans="1:11" ht="15" customHeight="1">
      <c r="A15" s="90"/>
      <c r="B15" s="86" t="s">
        <v>2</v>
      </c>
      <c r="C15" s="88">
        <f>Start!J14</f>
        <v>0</v>
      </c>
      <c r="D15" s="94" t="str">
        <f>IF(Start!$K$24="x","Elektronisch", "Karton-Nr:")</f>
        <v>Karton-Nr:</v>
      </c>
      <c r="E15" s="94">
        <f>G11+1</f>
        <v>6</v>
      </c>
      <c r="F15" s="94" t="s">
        <v>0</v>
      </c>
      <c r="G15" s="103">
        <f>IF(Start!K25="x",'2. Runde'!E15:E16+7,'2. Runde'!E15:E16)</f>
        <v>6</v>
      </c>
      <c r="H15" s="12"/>
      <c r="I15" s="102"/>
      <c r="J15" s="20"/>
      <c r="K15" s="102"/>
    </row>
    <row r="16" spans="1:11" ht="15" customHeight="1">
      <c r="A16" s="90"/>
      <c r="B16" s="87"/>
      <c r="C16" s="89"/>
      <c r="D16" s="95"/>
      <c r="E16" s="95"/>
      <c r="F16" s="95"/>
      <c r="G16" s="104"/>
      <c r="H16" s="12"/>
      <c r="I16" s="102"/>
      <c r="J16" s="20"/>
      <c r="K16" s="102"/>
    </row>
    <row r="17" spans="1:11" ht="15" customHeight="1">
      <c r="A17" s="90">
        <v>4</v>
      </c>
      <c r="B17" s="17" t="s">
        <v>1</v>
      </c>
      <c r="C17" s="50">
        <f>Start!L15</f>
        <v>0</v>
      </c>
      <c r="D17" s="19"/>
      <c r="E17" s="105" t="s">
        <v>8</v>
      </c>
      <c r="F17" s="106"/>
      <c r="G17" s="107"/>
      <c r="H17" s="12"/>
      <c r="I17" s="20" t="s">
        <v>4</v>
      </c>
      <c r="J17" s="20"/>
      <c r="K17" s="20" t="s">
        <v>3</v>
      </c>
    </row>
    <row r="18" spans="1:11" ht="15" customHeight="1">
      <c r="A18" s="90"/>
      <c r="B18" s="91">
        <f>Start!H15</f>
        <v>0</v>
      </c>
      <c r="C18" s="92"/>
      <c r="D18" s="93"/>
      <c r="E18" s="83">
        <f>Start!K15</f>
        <v>0</v>
      </c>
      <c r="F18" s="84"/>
      <c r="G18" s="85"/>
      <c r="H18" s="12"/>
      <c r="I18" s="102">
        <f>SUM(H17:H20)</f>
        <v>0</v>
      </c>
      <c r="J18" s="20"/>
      <c r="K18" s="102"/>
    </row>
    <row r="19" spans="1:11" ht="15" customHeight="1">
      <c r="A19" s="90"/>
      <c r="B19" s="86" t="s">
        <v>2</v>
      </c>
      <c r="C19" s="88">
        <f>Start!J15</f>
        <v>0</v>
      </c>
      <c r="D19" s="94" t="str">
        <f>IF(Start!$K$24="x","Elektronisch", "Karton-Nr:")</f>
        <v>Karton-Nr:</v>
      </c>
      <c r="E19" s="94">
        <f>G15+1</f>
        <v>7</v>
      </c>
      <c r="F19" s="94" t="s">
        <v>0</v>
      </c>
      <c r="G19" s="103">
        <f>IF(Start!K25="x",'2. Runde'!E19:E20+7,'2. Runde'!E19:E20)</f>
        <v>7</v>
      </c>
      <c r="H19" s="12"/>
      <c r="I19" s="102"/>
      <c r="J19" s="20"/>
      <c r="K19" s="102"/>
    </row>
    <row r="20" spans="1:11" ht="15" customHeight="1">
      <c r="A20" s="90"/>
      <c r="B20" s="87"/>
      <c r="C20" s="89"/>
      <c r="D20" s="95"/>
      <c r="E20" s="95"/>
      <c r="F20" s="95"/>
      <c r="G20" s="104"/>
      <c r="H20" s="12"/>
      <c r="I20" s="102"/>
      <c r="J20" s="20"/>
      <c r="K20" s="102"/>
    </row>
    <row r="21" spans="1:11">
      <c r="A21" s="21"/>
      <c r="B21" s="21"/>
      <c r="H21" s="134" t="s">
        <v>13</v>
      </c>
      <c r="I21" s="136">
        <f>SUM(I6,I10,I14,I18)</f>
        <v>0</v>
      </c>
      <c r="K21" s="128"/>
    </row>
    <row r="22" spans="1:11">
      <c r="A22" s="131" t="s">
        <v>7</v>
      </c>
      <c r="B22" s="131"/>
      <c r="C22" s="114"/>
      <c r="D22" s="114"/>
      <c r="E22" s="114"/>
      <c r="F22" s="114"/>
      <c r="G22" s="114"/>
      <c r="H22" s="135"/>
      <c r="I22" s="137"/>
      <c r="K22" s="129"/>
    </row>
    <row r="23" spans="1:11">
      <c r="A23" s="131"/>
      <c r="B23" s="131"/>
      <c r="C23" s="115"/>
      <c r="D23" s="115"/>
      <c r="E23" s="115"/>
      <c r="F23" s="115"/>
      <c r="G23" s="115"/>
      <c r="H23" s="135"/>
      <c r="I23" s="138"/>
      <c r="K23" s="130"/>
    </row>
    <row r="24" spans="1:11">
      <c r="A24" s="35"/>
    </row>
    <row r="25" spans="1:11" ht="56.25" customHeight="1">
      <c r="C25" s="32"/>
      <c r="D25" s="32"/>
      <c r="E25" s="32"/>
      <c r="F25" s="32"/>
      <c r="G25" s="32"/>
      <c r="H25" s="32"/>
      <c r="I25" s="32"/>
      <c r="J25" s="32"/>
      <c r="K25" s="32"/>
    </row>
    <row r="26" spans="1:11" s="33" customFormat="1" ht="24.95" customHeight="1">
      <c r="A26" s="24" t="s">
        <v>5</v>
      </c>
      <c r="B26" s="99">
        <f>B2</f>
        <v>0</v>
      </c>
      <c r="C26" s="99"/>
      <c r="D26" s="99"/>
      <c r="E26" s="99"/>
      <c r="F26" s="100"/>
      <c r="G26" s="96" t="s">
        <v>10</v>
      </c>
      <c r="H26" s="97"/>
      <c r="I26" s="15">
        <f>I2</f>
        <v>0</v>
      </c>
      <c r="J26" s="25" t="s">
        <v>6</v>
      </c>
      <c r="K26" s="16">
        <f>K2</f>
        <v>2</v>
      </c>
    </row>
    <row r="27" spans="1:11" s="33" customFormat="1" ht="24.95" customHeight="1">
      <c r="A27" s="26" t="s">
        <v>9</v>
      </c>
      <c r="B27" s="27"/>
      <c r="C27" s="101">
        <f>C3</f>
        <v>0</v>
      </c>
      <c r="D27" s="101"/>
      <c r="E27" s="101"/>
      <c r="F27" s="101"/>
      <c r="G27" s="97" t="s">
        <v>11</v>
      </c>
      <c r="H27" s="98"/>
      <c r="I27" s="108">
        <f>I3</f>
        <v>0</v>
      </c>
      <c r="J27" s="108"/>
      <c r="K27" s="28"/>
    </row>
    <row r="28" spans="1:11" s="33" customFormat="1" ht="24.95" customHeight="1">
      <c r="A28" s="29" t="s">
        <v>12</v>
      </c>
      <c r="B28" s="30"/>
      <c r="C28" s="101">
        <f>C4</f>
        <v>0</v>
      </c>
      <c r="D28" s="101"/>
      <c r="E28" s="141">
        <f>E4</f>
        <v>0</v>
      </c>
      <c r="F28" s="141"/>
      <c r="G28" s="142"/>
      <c r="H28" s="96" t="s">
        <v>14</v>
      </c>
      <c r="I28" s="97"/>
      <c r="J28" s="97"/>
      <c r="K28" s="31">
        <f>K4</f>
        <v>0</v>
      </c>
    </row>
    <row r="29" spans="1:11" s="34" customFormat="1" ht="15" customHeight="1">
      <c r="A29" s="90">
        <v>1</v>
      </c>
      <c r="B29" s="17" t="s">
        <v>1</v>
      </c>
      <c r="C29" s="50">
        <f>C5</f>
        <v>0</v>
      </c>
      <c r="D29" s="19"/>
      <c r="E29" s="105" t="s">
        <v>8</v>
      </c>
      <c r="F29" s="106"/>
      <c r="G29" s="107"/>
      <c r="H29" s="20">
        <f t="shared" ref="H29:H44" si="0">H5</f>
        <v>0</v>
      </c>
      <c r="I29" s="20" t="s">
        <v>4</v>
      </c>
      <c r="J29" s="20"/>
      <c r="K29" s="20" t="s">
        <v>3</v>
      </c>
    </row>
    <row r="30" spans="1:11" s="34" customFormat="1" ht="15" customHeight="1">
      <c r="A30" s="90"/>
      <c r="B30" s="91">
        <f>B6</f>
        <v>0</v>
      </c>
      <c r="C30" s="92"/>
      <c r="D30" s="93"/>
      <c r="E30" s="83">
        <f>E6</f>
        <v>0</v>
      </c>
      <c r="F30" s="84"/>
      <c r="G30" s="85"/>
      <c r="H30" s="20">
        <f t="shared" si="0"/>
        <v>0</v>
      </c>
      <c r="I30" s="102">
        <f>I6</f>
        <v>0</v>
      </c>
      <c r="J30" s="20"/>
      <c r="K30" s="102"/>
    </row>
    <row r="31" spans="1:11" s="34" customFormat="1" ht="15" customHeight="1">
      <c r="A31" s="90"/>
      <c r="B31" s="86" t="s">
        <v>2</v>
      </c>
      <c r="C31" s="88">
        <f>C7</f>
        <v>0</v>
      </c>
      <c r="D31" s="94" t="str">
        <f>D7</f>
        <v>Karton-Nr:</v>
      </c>
      <c r="E31" s="94">
        <f>E7</f>
        <v>4</v>
      </c>
      <c r="F31" s="94" t="s">
        <v>0</v>
      </c>
      <c r="G31" s="103">
        <f>G7</f>
        <v>4</v>
      </c>
      <c r="H31" s="20">
        <f t="shared" si="0"/>
        <v>0</v>
      </c>
      <c r="I31" s="102"/>
      <c r="J31" s="20"/>
      <c r="K31" s="102"/>
    </row>
    <row r="32" spans="1:11" s="34" customFormat="1" ht="15" customHeight="1">
      <c r="A32" s="90"/>
      <c r="B32" s="87"/>
      <c r="C32" s="89"/>
      <c r="D32" s="95"/>
      <c r="E32" s="95"/>
      <c r="F32" s="95"/>
      <c r="G32" s="104"/>
      <c r="H32" s="20">
        <f t="shared" si="0"/>
        <v>0</v>
      </c>
      <c r="I32" s="102"/>
      <c r="J32" s="20"/>
      <c r="K32" s="102"/>
    </row>
    <row r="33" spans="1:11" ht="15" customHeight="1">
      <c r="A33" s="90">
        <v>2</v>
      </c>
      <c r="B33" s="17" t="s">
        <v>1</v>
      </c>
      <c r="C33" s="50">
        <f>C9</f>
        <v>0</v>
      </c>
      <c r="D33" s="19"/>
      <c r="E33" s="105" t="s">
        <v>8</v>
      </c>
      <c r="F33" s="106"/>
      <c r="G33" s="107"/>
      <c r="H33" s="20">
        <f t="shared" si="0"/>
        <v>0</v>
      </c>
      <c r="I33" s="20" t="s">
        <v>4</v>
      </c>
      <c r="J33" s="20"/>
      <c r="K33" s="20" t="s">
        <v>3</v>
      </c>
    </row>
    <row r="34" spans="1:11" ht="15" customHeight="1">
      <c r="A34" s="90"/>
      <c r="B34" s="91">
        <f>B10</f>
        <v>0</v>
      </c>
      <c r="C34" s="92"/>
      <c r="D34" s="93"/>
      <c r="E34" s="83">
        <f>E10</f>
        <v>0</v>
      </c>
      <c r="F34" s="84"/>
      <c r="G34" s="85"/>
      <c r="H34" s="20">
        <f t="shared" si="0"/>
        <v>0</v>
      </c>
      <c r="I34" s="102">
        <f>I10</f>
        <v>0</v>
      </c>
      <c r="J34" s="20"/>
      <c r="K34" s="102"/>
    </row>
    <row r="35" spans="1:11" ht="15" customHeight="1">
      <c r="A35" s="90"/>
      <c r="B35" s="86" t="s">
        <v>2</v>
      </c>
      <c r="C35" s="88">
        <f>C11</f>
        <v>0</v>
      </c>
      <c r="D35" s="94" t="str">
        <f>D11</f>
        <v>Karton-Nr:</v>
      </c>
      <c r="E35" s="94">
        <f>E11</f>
        <v>5</v>
      </c>
      <c r="F35" s="94" t="s">
        <v>0</v>
      </c>
      <c r="G35" s="103">
        <f>G11</f>
        <v>5</v>
      </c>
      <c r="H35" s="20">
        <f t="shared" si="0"/>
        <v>0</v>
      </c>
      <c r="I35" s="102"/>
      <c r="J35" s="20"/>
      <c r="K35" s="102"/>
    </row>
    <row r="36" spans="1:11" ht="15" customHeight="1">
      <c r="A36" s="90"/>
      <c r="B36" s="87"/>
      <c r="C36" s="89"/>
      <c r="D36" s="95"/>
      <c r="E36" s="95"/>
      <c r="F36" s="95"/>
      <c r="G36" s="104"/>
      <c r="H36" s="20">
        <f t="shared" si="0"/>
        <v>0</v>
      </c>
      <c r="I36" s="102"/>
      <c r="J36" s="20"/>
      <c r="K36" s="102"/>
    </row>
    <row r="37" spans="1:11" ht="15" customHeight="1">
      <c r="A37" s="90">
        <v>3</v>
      </c>
      <c r="B37" s="17" t="s">
        <v>1</v>
      </c>
      <c r="C37" s="50">
        <f>C13</f>
        <v>0</v>
      </c>
      <c r="D37" s="19"/>
      <c r="E37" s="105" t="s">
        <v>8</v>
      </c>
      <c r="F37" s="106"/>
      <c r="G37" s="107"/>
      <c r="H37" s="20">
        <f t="shared" si="0"/>
        <v>0</v>
      </c>
      <c r="I37" s="20" t="s">
        <v>4</v>
      </c>
      <c r="J37" s="20"/>
      <c r="K37" s="20" t="s">
        <v>3</v>
      </c>
    </row>
    <row r="38" spans="1:11" ht="15" customHeight="1">
      <c r="A38" s="90"/>
      <c r="B38" s="91">
        <f>B14</f>
        <v>0</v>
      </c>
      <c r="C38" s="92"/>
      <c r="D38" s="93"/>
      <c r="E38" s="83">
        <f>E14</f>
        <v>0</v>
      </c>
      <c r="F38" s="84"/>
      <c r="G38" s="85"/>
      <c r="H38" s="20">
        <f t="shared" si="0"/>
        <v>0</v>
      </c>
      <c r="I38" s="102">
        <f>I14</f>
        <v>0</v>
      </c>
      <c r="J38" s="20"/>
      <c r="K38" s="102"/>
    </row>
    <row r="39" spans="1:11" ht="15" customHeight="1">
      <c r="A39" s="90"/>
      <c r="B39" s="86" t="s">
        <v>2</v>
      </c>
      <c r="C39" s="88">
        <f>C15</f>
        <v>0</v>
      </c>
      <c r="D39" s="94" t="str">
        <f>D15</f>
        <v>Karton-Nr:</v>
      </c>
      <c r="E39" s="94">
        <f>E15</f>
        <v>6</v>
      </c>
      <c r="F39" s="94" t="s">
        <v>0</v>
      </c>
      <c r="G39" s="103">
        <f>G15</f>
        <v>6</v>
      </c>
      <c r="H39" s="20">
        <f t="shared" si="0"/>
        <v>0</v>
      </c>
      <c r="I39" s="102"/>
      <c r="J39" s="20"/>
      <c r="K39" s="102"/>
    </row>
    <row r="40" spans="1:11" ht="15" customHeight="1">
      <c r="A40" s="90"/>
      <c r="B40" s="87"/>
      <c r="C40" s="89"/>
      <c r="D40" s="95"/>
      <c r="E40" s="95"/>
      <c r="F40" s="95"/>
      <c r="G40" s="104"/>
      <c r="H40" s="20">
        <f t="shared" si="0"/>
        <v>0</v>
      </c>
      <c r="I40" s="102"/>
      <c r="J40" s="20"/>
      <c r="K40" s="102"/>
    </row>
    <row r="41" spans="1:11" ht="15" customHeight="1">
      <c r="A41" s="90">
        <v>4</v>
      </c>
      <c r="B41" s="17" t="s">
        <v>1</v>
      </c>
      <c r="C41" s="50">
        <f>C17</f>
        <v>0</v>
      </c>
      <c r="D41" s="19"/>
      <c r="E41" s="105" t="s">
        <v>8</v>
      </c>
      <c r="F41" s="106"/>
      <c r="G41" s="107"/>
      <c r="H41" s="20">
        <f t="shared" si="0"/>
        <v>0</v>
      </c>
      <c r="I41" s="20" t="s">
        <v>4</v>
      </c>
      <c r="J41" s="20"/>
      <c r="K41" s="20" t="s">
        <v>3</v>
      </c>
    </row>
    <row r="42" spans="1:11" ht="15" customHeight="1">
      <c r="A42" s="90"/>
      <c r="B42" s="91">
        <f>B18</f>
        <v>0</v>
      </c>
      <c r="C42" s="92"/>
      <c r="D42" s="93"/>
      <c r="E42" s="83">
        <f>E18</f>
        <v>0</v>
      </c>
      <c r="F42" s="84"/>
      <c r="G42" s="85"/>
      <c r="H42" s="20">
        <f t="shared" si="0"/>
        <v>0</v>
      </c>
      <c r="I42" s="102">
        <f>I18</f>
        <v>0</v>
      </c>
      <c r="J42" s="20"/>
      <c r="K42" s="102"/>
    </row>
    <row r="43" spans="1:11" ht="15" customHeight="1">
      <c r="A43" s="90"/>
      <c r="B43" s="86" t="s">
        <v>2</v>
      </c>
      <c r="C43" s="88">
        <f>C19</f>
        <v>0</v>
      </c>
      <c r="D43" s="94" t="str">
        <f>D19</f>
        <v>Karton-Nr:</v>
      </c>
      <c r="E43" s="94">
        <f>G39+1</f>
        <v>7</v>
      </c>
      <c r="F43" s="94" t="s">
        <v>0</v>
      </c>
      <c r="G43" s="103">
        <f>G19</f>
        <v>7</v>
      </c>
      <c r="H43" s="20">
        <f t="shared" si="0"/>
        <v>0</v>
      </c>
      <c r="I43" s="102"/>
      <c r="J43" s="20"/>
      <c r="K43" s="102"/>
    </row>
    <row r="44" spans="1:11" ht="15" customHeight="1">
      <c r="A44" s="90"/>
      <c r="B44" s="87"/>
      <c r="C44" s="89"/>
      <c r="D44" s="95"/>
      <c r="E44" s="95"/>
      <c r="F44" s="95"/>
      <c r="G44" s="104"/>
      <c r="H44" s="20">
        <f t="shared" si="0"/>
        <v>0</v>
      </c>
      <c r="I44" s="102"/>
      <c r="J44" s="20"/>
      <c r="K44" s="102"/>
    </row>
    <row r="45" spans="1:11">
      <c r="A45" s="21"/>
      <c r="B45" s="21"/>
      <c r="H45" s="134" t="s">
        <v>13</v>
      </c>
      <c r="I45" s="136">
        <f>I21</f>
        <v>0</v>
      </c>
      <c r="K45" s="128"/>
    </row>
    <row r="46" spans="1:11">
      <c r="A46" s="131" t="s">
        <v>7</v>
      </c>
      <c r="B46" s="131"/>
      <c r="C46" s="139">
        <f>C22</f>
        <v>0</v>
      </c>
      <c r="D46" s="139"/>
      <c r="E46" s="139"/>
      <c r="F46" s="139"/>
      <c r="G46" s="139"/>
      <c r="H46" s="135"/>
      <c r="I46" s="137"/>
      <c r="K46" s="129"/>
    </row>
    <row r="47" spans="1:11">
      <c r="A47" s="131"/>
      <c r="B47" s="131"/>
      <c r="C47" s="140"/>
      <c r="D47" s="140"/>
      <c r="E47" s="140"/>
      <c r="F47" s="140"/>
      <c r="G47" s="140"/>
      <c r="H47" s="135"/>
      <c r="I47" s="138"/>
      <c r="K47" s="130"/>
    </row>
  </sheetData>
  <sheetProtection sheet="1" selectLockedCells="1"/>
  <mergeCells count="122">
    <mergeCell ref="A5:A8"/>
    <mergeCell ref="B6:D6"/>
    <mergeCell ref="B10:D10"/>
    <mergeCell ref="A9:A12"/>
    <mergeCell ref="B7:B8"/>
    <mergeCell ref="C7:C8"/>
    <mergeCell ref="C22:G23"/>
    <mergeCell ref="G7:G8"/>
    <mergeCell ref="E9:G9"/>
    <mergeCell ref="A22:B23"/>
    <mergeCell ref="A13:A16"/>
    <mergeCell ref="B19:B20"/>
    <mergeCell ref="A17:A20"/>
    <mergeCell ref="D7:D8"/>
    <mergeCell ref="D15:D16"/>
    <mergeCell ref="C15:C16"/>
    <mergeCell ref="G19:G20"/>
    <mergeCell ref="B14:D14"/>
    <mergeCell ref="D19:D20"/>
    <mergeCell ref="E14:G14"/>
    <mergeCell ref="E10:G10"/>
    <mergeCell ref="E13:G13"/>
    <mergeCell ref="F19:F20"/>
    <mergeCell ref="E15:E16"/>
    <mergeCell ref="G2:H2"/>
    <mergeCell ref="G3:H3"/>
    <mergeCell ref="B2:F2"/>
    <mergeCell ref="C3:F3"/>
    <mergeCell ref="H4:J4"/>
    <mergeCell ref="F15:F16"/>
    <mergeCell ref="G15:G16"/>
    <mergeCell ref="D11:D12"/>
    <mergeCell ref="B15:B16"/>
    <mergeCell ref="I3:J3"/>
    <mergeCell ref="C4:D4"/>
    <mergeCell ref="E4:G4"/>
    <mergeCell ref="E5:G5"/>
    <mergeCell ref="E6:G6"/>
    <mergeCell ref="E7:E8"/>
    <mergeCell ref="F7:F8"/>
    <mergeCell ref="G11:G12"/>
    <mergeCell ref="E11:E12"/>
    <mergeCell ref="F11:F12"/>
    <mergeCell ref="C19:C20"/>
    <mergeCell ref="B18:D18"/>
    <mergeCell ref="E19:E20"/>
    <mergeCell ref="E18:G18"/>
    <mergeCell ref="B11:B12"/>
    <mergeCell ref="C11:C12"/>
    <mergeCell ref="E17:G17"/>
    <mergeCell ref="K21:K23"/>
    <mergeCell ref="H21:H23"/>
    <mergeCell ref="K30:K32"/>
    <mergeCell ref="I6:I8"/>
    <mergeCell ref="K6:K8"/>
    <mergeCell ref="I14:I16"/>
    <mergeCell ref="K14:K16"/>
    <mergeCell ref="I18:I20"/>
    <mergeCell ref="K18:K20"/>
    <mergeCell ref="I10:I12"/>
    <mergeCell ref="K10:K12"/>
    <mergeCell ref="H28:J28"/>
    <mergeCell ref="I30:I32"/>
    <mergeCell ref="E28:G28"/>
    <mergeCell ref="I21:I23"/>
    <mergeCell ref="I27:J27"/>
    <mergeCell ref="B26:F26"/>
    <mergeCell ref="G26:H26"/>
    <mergeCell ref="C27:F27"/>
    <mergeCell ref="G27:H27"/>
    <mergeCell ref="C28:D28"/>
    <mergeCell ref="A29:A32"/>
    <mergeCell ref="E29:G29"/>
    <mergeCell ref="B30:D30"/>
    <mergeCell ref="E30:G30"/>
    <mergeCell ref="B31:B32"/>
    <mergeCell ref="C31:C32"/>
    <mergeCell ref="D31:D32"/>
    <mergeCell ref="E31:E32"/>
    <mergeCell ref="F31:F32"/>
    <mergeCell ref="G31:G32"/>
    <mergeCell ref="I38:I40"/>
    <mergeCell ref="K38:K40"/>
    <mergeCell ref="B39:B40"/>
    <mergeCell ref="C39:C40"/>
    <mergeCell ref="D39:D40"/>
    <mergeCell ref="E39:E40"/>
    <mergeCell ref="F39:F40"/>
    <mergeCell ref="G39:G40"/>
    <mergeCell ref="A33:A36"/>
    <mergeCell ref="E33:G33"/>
    <mergeCell ref="B34:D34"/>
    <mergeCell ref="E34:G34"/>
    <mergeCell ref="A37:A40"/>
    <mergeCell ref="E37:G37"/>
    <mergeCell ref="B38:D38"/>
    <mergeCell ref="E38:G38"/>
    <mergeCell ref="I34:I36"/>
    <mergeCell ref="K34:K36"/>
    <mergeCell ref="B35:B36"/>
    <mergeCell ref="C35:C36"/>
    <mergeCell ref="D35:D36"/>
    <mergeCell ref="E35:E36"/>
    <mergeCell ref="F35:F36"/>
    <mergeCell ref="G35:G36"/>
    <mergeCell ref="K45:K47"/>
    <mergeCell ref="A46:B47"/>
    <mergeCell ref="C46:G47"/>
    <mergeCell ref="A41:A44"/>
    <mergeCell ref="E41:G41"/>
    <mergeCell ref="B42:D42"/>
    <mergeCell ref="E42:G42"/>
    <mergeCell ref="H45:H47"/>
    <mergeCell ref="I45:I47"/>
    <mergeCell ref="I42:I44"/>
    <mergeCell ref="K42:K44"/>
    <mergeCell ref="B43:B44"/>
    <mergeCell ref="C43:C44"/>
    <mergeCell ref="D43:D44"/>
    <mergeCell ref="E43:E44"/>
    <mergeCell ref="F43:F44"/>
    <mergeCell ref="G43:G44"/>
  </mergeCells>
  <phoneticPr fontId="4" type="noConversion"/>
  <conditionalFormatting sqref="H5:H20">
    <cfRule type="cellIs" dxfId="9" priority="6" stopIfTrue="1" operator="lessThanOrEqual">
      <formula>0</formula>
    </cfRule>
  </conditionalFormatting>
  <conditionalFormatting sqref="E7:E8 G7:G8 E11:E12 G11:G12 E15:E16 G15:G16 E19:E20 G19:G20 E31:E32 G31:G32 E35:E36 G35:G36 E39:E40 G39:G40 E43:E44 G43:G44">
    <cfRule type="cellIs" dxfId="8" priority="5" stopIfTrue="1" operator="between">
      <formula>0</formula>
      <formula>63</formula>
    </cfRule>
  </conditionalFormatting>
  <conditionalFormatting sqref="B2:F2 I2 K2 I3:J3 C3:F3 C4:G4 K4 B6:D6 C7:C8 B10:D10 C11:C12 B14:D14 C15:C16 B18:D18 C19:C20 I6:I8 I10:I12 I14:I16 I18:I23 B26:F26 I26 K26 I27:J27 C27:F27 C28:G28 K28 B30:D30 C31:C32 B34:D34 C35:C36 B38:D38 C39:C40 B42:D42 C43:C44 H29:H44 I30:I32 I34:I36 I38:I40 I42:I47">
    <cfRule type="cellIs" dxfId="7" priority="4" stopIfTrue="1" operator="equal">
      <formula>0</formula>
    </cfRule>
  </conditionalFormatting>
  <conditionalFormatting sqref="E6:G6 E10:G10 E14:G14 E18:G18 E30:G30 E34:G34 E38:G38 E42:G42">
    <cfRule type="cellIs" dxfId="6" priority="3" stopIfTrue="1" operator="equal">
      <formula>0</formula>
    </cfRule>
  </conditionalFormatting>
  <conditionalFormatting sqref="C46:G47">
    <cfRule type="cellIs" dxfId="5" priority="2" stopIfTrue="1" operator="equal">
      <formula>0</formula>
    </cfRule>
  </conditionalFormatting>
  <conditionalFormatting sqref="C5 C9 C13 C17 C29 C33 C37 C41">
    <cfRule type="cellIs" dxfId="4" priority="1" stopIfTrue="1" operator="equal">
      <formula>0</formula>
    </cfRule>
  </conditionalFormatting>
  <pageMargins left="0.70866141732283472" right="7.874015748031496E-2" top="7.874015748031496E-2" bottom="7.874015748031496E-2" header="0.31496062992125984" footer="0.31496062992125984"/>
  <pageSetup paperSize="9" orientation="portrait" r:id="rId1"/>
  <headerFooter alignWithMargins="0"/>
  <ignoredErrors>
    <ignoredError sqref="B2 I2:I3 C3:C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47"/>
  <sheetViews>
    <sheetView zoomScaleNormal="100" workbookViewId="0">
      <selection activeCell="H5" sqref="H5"/>
    </sheetView>
  </sheetViews>
  <sheetFormatPr baseColWidth="10" defaultRowHeight="12.75"/>
  <cols>
    <col min="1" max="1" width="7.5703125" style="22" customWidth="1"/>
    <col min="2" max="2" width="7.42578125" style="22" customWidth="1"/>
    <col min="3" max="3" width="4.42578125" style="22" customWidth="1"/>
    <col min="4" max="4" width="14.140625" style="22" customWidth="1"/>
    <col min="5" max="5" width="11" style="22" bestFit="1" customWidth="1"/>
    <col min="6" max="6" width="1.5703125" style="22" bestFit="1" customWidth="1"/>
    <col min="7" max="7" width="9.85546875" style="22" customWidth="1"/>
    <col min="8" max="8" width="6.5703125" style="22" customWidth="1"/>
    <col min="9" max="9" width="11.7109375" style="22" customWidth="1"/>
    <col min="10" max="10" width="6.5703125" style="22" customWidth="1"/>
    <col min="11" max="11" width="11.7109375" style="22" customWidth="1"/>
    <col min="12" max="16384" width="11.42578125" style="22"/>
  </cols>
  <sheetData>
    <row r="1" spans="1:11" ht="56.25" customHeight="1">
      <c r="C1" s="32"/>
      <c r="D1" s="32"/>
      <c r="E1" s="32"/>
      <c r="F1" s="32"/>
      <c r="G1" s="32"/>
      <c r="H1" s="32"/>
      <c r="I1" s="32"/>
      <c r="J1" s="32"/>
      <c r="K1" s="32"/>
    </row>
    <row r="2" spans="1:11" s="33" customFormat="1" ht="24.95" customHeight="1">
      <c r="A2" s="24" t="s">
        <v>5</v>
      </c>
      <c r="B2" s="99">
        <f>Start!C24</f>
        <v>0</v>
      </c>
      <c r="C2" s="99"/>
      <c r="D2" s="99"/>
      <c r="E2" s="99"/>
      <c r="F2" s="100"/>
      <c r="G2" s="96" t="s">
        <v>10</v>
      </c>
      <c r="H2" s="97"/>
      <c r="I2" s="15">
        <f>Start!H24</f>
        <v>0</v>
      </c>
      <c r="J2" s="25" t="s">
        <v>6</v>
      </c>
      <c r="K2" s="16">
        <v>3</v>
      </c>
    </row>
    <row r="3" spans="1:11" s="33" customFormat="1" ht="24.95" customHeight="1">
      <c r="A3" s="26" t="s">
        <v>9</v>
      </c>
      <c r="B3" s="27"/>
      <c r="C3" s="101">
        <f>Start!C27</f>
        <v>0</v>
      </c>
      <c r="D3" s="101"/>
      <c r="E3" s="101"/>
      <c r="F3" s="101"/>
      <c r="G3" s="97" t="s">
        <v>11</v>
      </c>
      <c r="H3" s="98"/>
      <c r="I3" s="108">
        <f>Start!C30</f>
        <v>0</v>
      </c>
      <c r="J3" s="108"/>
      <c r="K3" s="28"/>
    </row>
    <row r="4" spans="1:11" s="33" customFormat="1" ht="24.95" customHeight="1">
      <c r="A4" s="29" t="s">
        <v>12</v>
      </c>
      <c r="B4" s="30"/>
      <c r="C4" s="101">
        <f>Start!C28</f>
        <v>0</v>
      </c>
      <c r="D4" s="101"/>
      <c r="E4" s="109">
        <f>Start!C29</f>
        <v>0</v>
      </c>
      <c r="F4" s="109"/>
      <c r="G4" s="110"/>
      <c r="H4" s="96" t="s">
        <v>14</v>
      </c>
      <c r="I4" s="97"/>
      <c r="J4" s="97"/>
      <c r="K4" s="31">
        <f>Start!K30</f>
        <v>0</v>
      </c>
    </row>
    <row r="5" spans="1:11" s="34" customFormat="1" ht="15" customHeight="1">
      <c r="A5" s="90">
        <v>1</v>
      </c>
      <c r="B5" s="17" t="s">
        <v>1</v>
      </c>
      <c r="C5" s="50">
        <f>Start!R12</f>
        <v>0</v>
      </c>
      <c r="D5" s="19"/>
      <c r="E5" s="105" t="s">
        <v>8</v>
      </c>
      <c r="F5" s="106"/>
      <c r="G5" s="107"/>
      <c r="H5" s="12"/>
      <c r="I5" s="20" t="s">
        <v>4</v>
      </c>
      <c r="J5" s="20"/>
      <c r="K5" s="20" t="s">
        <v>3</v>
      </c>
    </row>
    <row r="6" spans="1:11" s="34" customFormat="1" ht="15" customHeight="1">
      <c r="A6" s="90"/>
      <c r="B6" s="91">
        <f>Start!N12</f>
        <v>0</v>
      </c>
      <c r="C6" s="92"/>
      <c r="D6" s="93"/>
      <c r="E6" s="83">
        <f>Start!Q12</f>
        <v>0</v>
      </c>
      <c r="F6" s="84"/>
      <c r="G6" s="85"/>
      <c r="H6" s="12"/>
      <c r="I6" s="102">
        <f>SUM(H5:H8)</f>
        <v>0</v>
      </c>
      <c r="J6" s="20"/>
      <c r="K6" s="102"/>
    </row>
    <row r="7" spans="1:11" s="34" customFormat="1" ht="15" customHeight="1">
      <c r="A7" s="90"/>
      <c r="B7" s="86" t="s">
        <v>2</v>
      </c>
      <c r="C7" s="88">
        <f>Start!P12</f>
        <v>0</v>
      </c>
      <c r="D7" s="94" t="str">
        <f>IF(Start!$K$24="x","Elektronisch", "Karton-Nr:")</f>
        <v>Karton-Nr:</v>
      </c>
      <c r="E7" s="94">
        <f>IF(Start!K25="x",Start!K27+64,Start!K28+8)</f>
        <v>8</v>
      </c>
      <c r="F7" s="94" t="s">
        <v>0</v>
      </c>
      <c r="G7" s="103">
        <f>IF(Start!K25="x",'3. Runde'!E7:E8+7,'3. Runde'!E7:E8)</f>
        <v>8</v>
      </c>
      <c r="H7" s="12"/>
      <c r="I7" s="102"/>
      <c r="J7" s="20"/>
      <c r="K7" s="102"/>
    </row>
    <row r="8" spans="1:11" s="34" customFormat="1" ht="15" customHeight="1">
      <c r="A8" s="90"/>
      <c r="B8" s="87"/>
      <c r="C8" s="89"/>
      <c r="D8" s="95"/>
      <c r="E8" s="95"/>
      <c r="F8" s="95"/>
      <c r="G8" s="104"/>
      <c r="H8" s="12"/>
      <c r="I8" s="102"/>
      <c r="J8" s="20"/>
      <c r="K8" s="102"/>
    </row>
    <row r="9" spans="1:11" ht="15" customHeight="1">
      <c r="A9" s="90">
        <v>2</v>
      </c>
      <c r="B9" s="17" t="s">
        <v>1</v>
      </c>
      <c r="C9" s="50">
        <f>Start!R13</f>
        <v>0</v>
      </c>
      <c r="D9" s="19"/>
      <c r="E9" s="105" t="s">
        <v>8</v>
      </c>
      <c r="F9" s="106"/>
      <c r="G9" s="107"/>
      <c r="H9" s="12"/>
      <c r="I9" s="20" t="s">
        <v>4</v>
      </c>
      <c r="J9" s="20"/>
      <c r="K9" s="20" t="s">
        <v>3</v>
      </c>
    </row>
    <row r="10" spans="1:11" ht="15" customHeight="1">
      <c r="A10" s="90"/>
      <c r="B10" s="91">
        <f>Start!N13</f>
        <v>0</v>
      </c>
      <c r="C10" s="92"/>
      <c r="D10" s="93"/>
      <c r="E10" s="83">
        <f>Start!Q13</f>
        <v>0</v>
      </c>
      <c r="F10" s="84"/>
      <c r="G10" s="85"/>
      <c r="H10" s="12"/>
      <c r="I10" s="102">
        <f>SUM(H9:H12)</f>
        <v>0</v>
      </c>
      <c r="J10" s="20"/>
      <c r="K10" s="102"/>
    </row>
    <row r="11" spans="1:11" ht="15" customHeight="1">
      <c r="A11" s="90"/>
      <c r="B11" s="86" t="s">
        <v>2</v>
      </c>
      <c r="C11" s="88">
        <f>Start!P13</f>
        <v>0</v>
      </c>
      <c r="D11" s="94" t="str">
        <f>IF(Start!$K$24="x","Elektronisch", "Karton-Nr:")</f>
        <v>Karton-Nr:</v>
      </c>
      <c r="E11" s="94">
        <f>G7+1</f>
        <v>9</v>
      </c>
      <c r="F11" s="94" t="s">
        <v>0</v>
      </c>
      <c r="G11" s="103">
        <f>IF(Start!K25="x",'3. Runde'!E11:E12+7,'3. Runde'!E11:E12)</f>
        <v>9</v>
      </c>
      <c r="H11" s="12"/>
      <c r="I11" s="102"/>
      <c r="J11" s="20"/>
      <c r="K11" s="102"/>
    </row>
    <row r="12" spans="1:11" ht="15" customHeight="1">
      <c r="A12" s="90"/>
      <c r="B12" s="87"/>
      <c r="C12" s="89"/>
      <c r="D12" s="95"/>
      <c r="E12" s="95"/>
      <c r="F12" s="95"/>
      <c r="G12" s="104"/>
      <c r="H12" s="12"/>
      <c r="I12" s="102"/>
      <c r="J12" s="20"/>
      <c r="K12" s="102"/>
    </row>
    <row r="13" spans="1:11" ht="15" customHeight="1">
      <c r="A13" s="90">
        <v>3</v>
      </c>
      <c r="B13" s="17" t="s">
        <v>1</v>
      </c>
      <c r="C13" s="50">
        <f>Start!R14</f>
        <v>0</v>
      </c>
      <c r="D13" s="19"/>
      <c r="E13" s="105" t="s">
        <v>8</v>
      </c>
      <c r="F13" s="106"/>
      <c r="G13" s="107"/>
      <c r="H13" s="12"/>
      <c r="I13" s="20" t="s">
        <v>4</v>
      </c>
      <c r="J13" s="20"/>
      <c r="K13" s="20" t="s">
        <v>3</v>
      </c>
    </row>
    <row r="14" spans="1:11" ht="15" customHeight="1">
      <c r="A14" s="90"/>
      <c r="B14" s="91">
        <f>Start!N14</f>
        <v>0</v>
      </c>
      <c r="C14" s="92"/>
      <c r="D14" s="93"/>
      <c r="E14" s="83">
        <f>Start!Q14</f>
        <v>0</v>
      </c>
      <c r="F14" s="84"/>
      <c r="G14" s="85"/>
      <c r="H14" s="12"/>
      <c r="I14" s="102">
        <f>SUM(H13:H16)</f>
        <v>0</v>
      </c>
      <c r="J14" s="20"/>
      <c r="K14" s="102"/>
    </row>
    <row r="15" spans="1:11" ht="15" customHeight="1">
      <c r="A15" s="90"/>
      <c r="B15" s="86" t="s">
        <v>2</v>
      </c>
      <c r="C15" s="88">
        <f>Start!P14</f>
        <v>0</v>
      </c>
      <c r="D15" s="94" t="str">
        <f>IF(Start!$K$24="x","Elektronisch", "Karton-Nr:")</f>
        <v>Karton-Nr:</v>
      </c>
      <c r="E15" s="94">
        <f>G11+1</f>
        <v>10</v>
      </c>
      <c r="F15" s="94" t="s">
        <v>0</v>
      </c>
      <c r="G15" s="103">
        <f>IF(Start!K25="x",'3. Runde'!E15:E16+7,'3. Runde'!E15:E16)</f>
        <v>10</v>
      </c>
      <c r="H15" s="12"/>
      <c r="I15" s="102"/>
      <c r="J15" s="20"/>
      <c r="K15" s="102"/>
    </row>
    <row r="16" spans="1:11" ht="15" customHeight="1">
      <c r="A16" s="90"/>
      <c r="B16" s="87"/>
      <c r="C16" s="89"/>
      <c r="D16" s="95"/>
      <c r="E16" s="95"/>
      <c r="F16" s="95"/>
      <c r="G16" s="104"/>
      <c r="H16" s="12"/>
      <c r="I16" s="102"/>
      <c r="J16" s="20"/>
      <c r="K16" s="102"/>
    </row>
    <row r="17" spans="1:11" ht="15" customHeight="1">
      <c r="A17" s="90">
        <v>4</v>
      </c>
      <c r="B17" s="17" t="s">
        <v>1</v>
      </c>
      <c r="C17" s="50">
        <f>Start!R15</f>
        <v>0</v>
      </c>
      <c r="D17" s="19"/>
      <c r="E17" s="105" t="s">
        <v>8</v>
      </c>
      <c r="F17" s="106"/>
      <c r="G17" s="107"/>
      <c r="H17" s="12"/>
      <c r="I17" s="20" t="s">
        <v>4</v>
      </c>
      <c r="J17" s="20"/>
      <c r="K17" s="20" t="s">
        <v>3</v>
      </c>
    </row>
    <row r="18" spans="1:11" ht="15" customHeight="1">
      <c r="A18" s="90"/>
      <c r="B18" s="91">
        <f>Start!N15</f>
        <v>0</v>
      </c>
      <c r="C18" s="92"/>
      <c r="D18" s="93"/>
      <c r="E18" s="83">
        <f>Start!Q15</f>
        <v>0</v>
      </c>
      <c r="F18" s="84"/>
      <c r="G18" s="85"/>
      <c r="H18" s="12"/>
      <c r="I18" s="102">
        <f>SUM(H17:H20)</f>
        <v>0</v>
      </c>
      <c r="J18" s="20"/>
      <c r="K18" s="102"/>
    </row>
    <row r="19" spans="1:11" ht="15" customHeight="1">
      <c r="A19" s="90"/>
      <c r="B19" s="86" t="s">
        <v>2</v>
      </c>
      <c r="C19" s="88">
        <f>Start!P15</f>
        <v>0</v>
      </c>
      <c r="D19" s="94" t="str">
        <f>IF(Start!$K$24="x","Elektronisch", "Karton-Nr:")</f>
        <v>Karton-Nr:</v>
      </c>
      <c r="E19" s="94">
        <f>G15+1</f>
        <v>11</v>
      </c>
      <c r="F19" s="94" t="s">
        <v>0</v>
      </c>
      <c r="G19" s="103">
        <f>IF(Start!K25="x",'3. Runde'!E19:E20+7,'3. Runde'!E19:E20)</f>
        <v>11</v>
      </c>
      <c r="H19" s="12"/>
      <c r="I19" s="102"/>
      <c r="J19" s="20"/>
      <c r="K19" s="102"/>
    </row>
    <row r="20" spans="1:11" ht="15" customHeight="1">
      <c r="A20" s="90"/>
      <c r="B20" s="87"/>
      <c r="C20" s="89"/>
      <c r="D20" s="95"/>
      <c r="E20" s="95"/>
      <c r="F20" s="95"/>
      <c r="G20" s="104"/>
      <c r="H20" s="12"/>
      <c r="I20" s="102"/>
      <c r="J20" s="20"/>
      <c r="K20" s="102"/>
    </row>
    <row r="21" spans="1:11">
      <c r="A21" s="21"/>
      <c r="B21" s="21"/>
      <c r="H21" s="134" t="s">
        <v>13</v>
      </c>
      <c r="I21" s="136">
        <f>SUM(I6,I10,I14,I18)</f>
        <v>0</v>
      </c>
      <c r="K21" s="128"/>
    </row>
    <row r="22" spans="1:11">
      <c r="A22" s="131" t="s">
        <v>7</v>
      </c>
      <c r="B22" s="131"/>
      <c r="C22" s="114"/>
      <c r="D22" s="114"/>
      <c r="E22" s="114"/>
      <c r="F22" s="114"/>
      <c r="G22" s="114"/>
      <c r="H22" s="135"/>
      <c r="I22" s="137"/>
      <c r="K22" s="129"/>
    </row>
    <row r="23" spans="1:11">
      <c r="A23" s="131"/>
      <c r="B23" s="131"/>
      <c r="C23" s="115"/>
      <c r="D23" s="115"/>
      <c r="E23" s="115"/>
      <c r="F23" s="115"/>
      <c r="G23" s="115"/>
      <c r="H23" s="135"/>
      <c r="I23" s="138"/>
      <c r="K23" s="130"/>
    </row>
    <row r="24" spans="1:11">
      <c r="A24" s="35"/>
    </row>
    <row r="25" spans="1:11" ht="56.25" customHeight="1">
      <c r="C25" s="32"/>
      <c r="D25" s="32"/>
      <c r="E25" s="32"/>
      <c r="F25" s="32"/>
      <c r="G25" s="32"/>
      <c r="H25" s="32"/>
      <c r="I25" s="32"/>
      <c r="J25" s="32"/>
      <c r="K25" s="32"/>
    </row>
    <row r="26" spans="1:11" s="33" customFormat="1" ht="24.95" customHeight="1">
      <c r="A26" s="24" t="s">
        <v>5</v>
      </c>
      <c r="B26" s="99">
        <f>B2</f>
        <v>0</v>
      </c>
      <c r="C26" s="99"/>
      <c r="D26" s="99"/>
      <c r="E26" s="99"/>
      <c r="F26" s="100"/>
      <c r="G26" s="96" t="s">
        <v>10</v>
      </c>
      <c r="H26" s="97"/>
      <c r="I26" s="15">
        <f>I2</f>
        <v>0</v>
      </c>
      <c r="J26" s="25" t="s">
        <v>6</v>
      </c>
      <c r="K26" s="16">
        <f>K2</f>
        <v>3</v>
      </c>
    </row>
    <row r="27" spans="1:11" s="33" customFormat="1" ht="24.95" customHeight="1">
      <c r="A27" s="26" t="s">
        <v>9</v>
      </c>
      <c r="B27" s="27"/>
      <c r="C27" s="101">
        <f>C3</f>
        <v>0</v>
      </c>
      <c r="D27" s="101"/>
      <c r="E27" s="101"/>
      <c r="F27" s="101"/>
      <c r="G27" s="97" t="s">
        <v>11</v>
      </c>
      <c r="H27" s="98"/>
      <c r="I27" s="108">
        <f>I3</f>
        <v>0</v>
      </c>
      <c r="J27" s="108"/>
      <c r="K27" s="28"/>
    </row>
    <row r="28" spans="1:11" s="33" customFormat="1" ht="24.95" customHeight="1">
      <c r="A28" s="29" t="s">
        <v>12</v>
      </c>
      <c r="B28" s="30"/>
      <c r="C28" s="101">
        <f>C4</f>
        <v>0</v>
      </c>
      <c r="D28" s="101"/>
      <c r="E28" s="141">
        <f>E4</f>
        <v>0</v>
      </c>
      <c r="F28" s="141"/>
      <c r="G28" s="142"/>
      <c r="H28" s="96" t="s">
        <v>14</v>
      </c>
      <c r="I28" s="97"/>
      <c r="J28" s="97"/>
      <c r="K28" s="31">
        <f>K4</f>
        <v>0</v>
      </c>
    </row>
    <row r="29" spans="1:11" s="34" customFormat="1" ht="15" customHeight="1">
      <c r="A29" s="90">
        <v>1</v>
      </c>
      <c r="B29" s="17" t="s">
        <v>1</v>
      </c>
      <c r="C29" s="50">
        <f>C5</f>
        <v>0</v>
      </c>
      <c r="D29" s="19"/>
      <c r="E29" s="105" t="s">
        <v>8</v>
      </c>
      <c r="F29" s="106"/>
      <c r="G29" s="107"/>
      <c r="H29" s="20">
        <f t="shared" ref="H29:H44" si="0">H5</f>
        <v>0</v>
      </c>
      <c r="I29" s="20" t="s">
        <v>4</v>
      </c>
      <c r="J29" s="20"/>
      <c r="K29" s="20" t="s">
        <v>3</v>
      </c>
    </row>
    <row r="30" spans="1:11" s="34" customFormat="1" ht="15" customHeight="1">
      <c r="A30" s="90"/>
      <c r="B30" s="91">
        <f>B6</f>
        <v>0</v>
      </c>
      <c r="C30" s="92"/>
      <c r="D30" s="93"/>
      <c r="E30" s="83">
        <f>E6</f>
        <v>0</v>
      </c>
      <c r="F30" s="84"/>
      <c r="G30" s="85"/>
      <c r="H30" s="20">
        <f t="shared" si="0"/>
        <v>0</v>
      </c>
      <c r="I30" s="102">
        <f>I6</f>
        <v>0</v>
      </c>
      <c r="J30" s="20"/>
      <c r="K30" s="102"/>
    </row>
    <row r="31" spans="1:11" s="34" customFormat="1" ht="15" customHeight="1">
      <c r="A31" s="90"/>
      <c r="B31" s="86" t="s">
        <v>2</v>
      </c>
      <c r="C31" s="88">
        <f>C7</f>
        <v>0</v>
      </c>
      <c r="D31" s="94" t="str">
        <f>D7</f>
        <v>Karton-Nr:</v>
      </c>
      <c r="E31" s="94">
        <f>E7</f>
        <v>8</v>
      </c>
      <c r="F31" s="94" t="s">
        <v>0</v>
      </c>
      <c r="G31" s="103">
        <f>G7</f>
        <v>8</v>
      </c>
      <c r="H31" s="20">
        <f t="shared" si="0"/>
        <v>0</v>
      </c>
      <c r="I31" s="102"/>
      <c r="J31" s="20"/>
      <c r="K31" s="102"/>
    </row>
    <row r="32" spans="1:11" s="34" customFormat="1" ht="15" customHeight="1">
      <c r="A32" s="90"/>
      <c r="B32" s="87"/>
      <c r="C32" s="89"/>
      <c r="D32" s="95"/>
      <c r="E32" s="95"/>
      <c r="F32" s="95"/>
      <c r="G32" s="104"/>
      <c r="H32" s="20">
        <f t="shared" si="0"/>
        <v>0</v>
      </c>
      <c r="I32" s="102"/>
      <c r="J32" s="20"/>
      <c r="K32" s="102"/>
    </row>
    <row r="33" spans="1:11" ht="15" customHeight="1">
      <c r="A33" s="90">
        <v>2</v>
      </c>
      <c r="B33" s="17" t="s">
        <v>1</v>
      </c>
      <c r="C33" s="50">
        <f>C9</f>
        <v>0</v>
      </c>
      <c r="D33" s="19"/>
      <c r="E33" s="105" t="s">
        <v>8</v>
      </c>
      <c r="F33" s="106"/>
      <c r="G33" s="107"/>
      <c r="H33" s="20">
        <f t="shared" si="0"/>
        <v>0</v>
      </c>
      <c r="I33" s="20" t="s">
        <v>4</v>
      </c>
      <c r="J33" s="20"/>
      <c r="K33" s="20" t="s">
        <v>3</v>
      </c>
    </row>
    <row r="34" spans="1:11" ht="15" customHeight="1">
      <c r="A34" s="90"/>
      <c r="B34" s="91">
        <f>B10</f>
        <v>0</v>
      </c>
      <c r="C34" s="92"/>
      <c r="D34" s="93"/>
      <c r="E34" s="83">
        <f>E10</f>
        <v>0</v>
      </c>
      <c r="F34" s="84"/>
      <c r="G34" s="85"/>
      <c r="H34" s="20">
        <f t="shared" si="0"/>
        <v>0</v>
      </c>
      <c r="I34" s="102">
        <f>I10</f>
        <v>0</v>
      </c>
      <c r="J34" s="20"/>
      <c r="K34" s="102"/>
    </row>
    <row r="35" spans="1:11" ht="15" customHeight="1">
      <c r="A35" s="90"/>
      <c r="B35" s="86" t="s">
        <v>2</v>
      </c>
      <c r="C35" s="88">
        <f>C11</f>
        <v>0</v>
      </c>
      <c r="D35" s="94" t="str">
        <f>D11</f>
        <v>Karton-Nr:</v>
      </c>
      <c r="E35" s="94">
        <f>G31+1</f>
        <v>9</v>
      </c>
      <c r="F35" s="94" t="s">
        <v>0</v>
      </c>
      <c r="G35" s="103">
        <f>G11</f>
        <v>9</v>
      </c>
      <c r="H35" s="20">
        <f t="shared" si="0"/>
        <v>0</v>
      </c>
      <c r="I35" s="102"/>
      <c r="J35" s="20"/>
      <c r="K35" s="102"/>
    </row>
    <row r="36" spans="1:11" ht="15" customHeight="1">
      <c r="A36" s="90"/>
      <c r="B36" s="87"/>
      <c r="C36" s="89"/>
      <c r="D36" s="95"/>
      <c r="E36" s="95"/>
      <c r="F36" s="95"/>
      <c r="G36" s="104"/>
      <c r="H36" s="20">
        <f t="shared" si="0"/>
        <v>0</v>
      </c>
      <c r="I36" s="102"/>
      <c r="J36" s="20"/>
      <c r="K36" s="102"/>
    </row>
    <row r="37" spans="1:11" ht="15" customHeight="1">
      <c r="A37" s="90">
        <v>3</v>
      </c>
      <c r="B37" s="17" t="s">
        <v>1</v>
      </c>
      <c r="C37" s="50">
        <f>C13</f>
        <v>0</v>
      </c>
      <c r="D37" s="19"/>
      <c r="E37" s="105" t="s">
        <v>8</v>
      </c>
      <c r="F37" s="106"/>
      <c r="G37" s="107"/>
      <c r="H37" s="20">
        <f t="shared" si="0"/>
        <v>0</v>
      </c>
      <c r="I37" s="20" t="s">
        <v>4</v>
      </c>
      <c r="J37" s="20"/>
      <c r="K37" s="20" t="s">
        <v>3</v>
      </c>
    </row>
    <row r="38" spans="1:11" ht="15" customHeight="1">
      <c r="A38" s="90"/>
      <c r="B38" s="91">
        <f>B14</f>
        <v>0</v>
      </c>
      <c r="C38" s="92"/>
      <c r="D38" s="93"/>
      <c r="E38" s="83">
        <f>E14</f>
        <v>0</v>
      </c>
      <c r="F38" s="84"/>
      <c r="G38" s="85"/>
      <c r="H38" s="20">
        <f t="shared" si="0"/>
        <v>0</v>
      </c>
      <c r="I38" s="102">
        <f>I14</f>
        <v>0</v>
      </c>
      <c r="J38" s="20"/>
      <c r="K38" s="102"/>
    </row>
    <row r="39" spans="1:11" ht="15" customHeight="1">
      <c r="A39" s="90"/>
      <c r="B39" s="86" t="s">
        <v>2</v>
      </c>
      <c r="C39" s="88">
        <f>C15</f>
        <v>0</v>
      </c>
      <c r="D39" s="94" t="str">
        <f>D15</f>
        <v>Karton-Nr:</v>
      </c>
      <c r="E39" s="94">
        <f>G35+1</f>
        <v>10</v>
      </c>
      <c r="F39" s="94" t="s">
        <v>0</v>
      </c>
      <c r="G39" s="103">
        <f>G15</f>
        <v>10</v>
      </c>
      <c r="H39" s="20">
        <f t="shared" si="0"/>
        <v>0</v>
      </c>
      <c r="I39" s="102"/>
      <c r="J39" s="20"/>
      <c r="K39" s="102"/>
    </row>
    <row r="40" spans="1:11" ht="15" customHeight="1">
      <c r="A40" s="90"/>
      <c r="B40" s="87"/>
      <c r="C40" s="89"/>
      <c r="D40" s="95"/>
      <c r="E40" s="95"/>
      <c r="F40" s="95"/>
      <c r="G40" s="104"/>
      <c r="H40" s="20">
        <f t="shared" si="0"/>
        <v>0</v>
      </c>
      <c r="I40" s="102"/>
      <c r="J40" s="20"/>
      <c r="K40" s="102"/>
    </row>
    <row r="41" spans="1:11" ht="15" customHeight="1">
      <c r="A41" s="90">
        <v>4</v>
      </c>
      <c r="B41" s="17" t="s">
        <v>1</v>
      </c>
      <c r="C41" s="50">
        <f>C17</f>
        <v>0</v>
      </c>
      <c r="D41" s="19"/>
      <c r="E41" s="105" t="s">
        <v>8</v>
      </c>
      <c r="F41" s="106"/>
      <c r="G41" s="107"/>
      <c r="H41" s="20">
        <f t="shared" si="0"/>
        <v>0</v>
      </c>
      <c r="I41" s="20" t="s">
        <v>4</v>
      </c>
      <c r="J41" s="20"/>
      <c r="K41" s="20" t="s">
        <v>3</v>
      </c>
    </row>
    <row r="42" spans="1:11" ht="15" customHeight="1">
      <c r="A42" s="90"/>
      <c r="B42" s="91">
        <f>B18</f>
        <v>0</v>
      </c>
      <c r="C42" s="92"/>
      <c r="D42" s="93"/>
      <c r="E42" s="83">
        <f>E18</f>
        <v>0</v>
      </c>
      <c r="F42" s="84"/>
      <c r="G42" s="85"/>
      <c r="H42" s="20">
        <f t="shared" si="0"/>
        <v>0</v>
      </c>
      <c r="I42" s="102">
        <f>I18</f>
        <v>0</v>
      </c>
      <c r="J42" s="20"/>
      <c r="K42" s="102"/>
    </row>
    <row r="43" spans="1:11" ht="15" customHeight="1">
      <c r="A43" s="90"/>
      <c r="B43" s="86" t="s">
        <v>2</v>
      </c>
      <c r="C43" s="88">
        <f>C19</f>
        <v>0</v>
      </c>
      <c r="D43" s="94" t="str">
        <f>D19</f>
        <v>Karton-Nr:</v>
      </c>
      <c r="E43" s="94">
        <f>G39+1</f>
        <v>11</v>
      </c>
      <c r="F43" s="94" t="s">
        <v>0</v>
      </c>
      <c r="G43" s="103">
        <f>G19</f>
        <v>11</v>
      </c>
      <c r="H43" s="20">
        <f t="shared" si="0"/>
        <v>0</v>
      </c>
      <c r="I43" s="102"/>
      <c r="J43" s="20"/>
      <c r="K43" s="102"/>
    </row>
    <row r="44" spans="1:11" ht="15" customHeight="1">
      <c r="A44" s="90"/>
      <c r="B44" s="87"/>
      <c r="C44" s="89"/>
      <c r="D44" s="95"/>
      <c r="E44" s="95"/>
      <c r="F44" s="95"/>
      <c r="G44" s="104"/>
      <c r="H44" s="20">
        <f t="shared" si="0"/>
        <v>0</v>
      </c>
      <c r="I44" s="102"/>
      <c r="J44" s="20"/>
      <c r="K44" s="102"/>
    </row>
    <row r="45" spans="1:11">
      <c r="A45" s="21"/>
      <c r="B45" s="21"/>
      <c r="H45" s="134" t="s">
        <v>13</v>
      </c>
      <c r="I45" s="136">
        <f>I21</f>
        <v>0</v>
      </c>
      <c r="K45" s="128"/>
    </row>
    <row r="46" spans="1:11">
      <c r="A46" s="131" t="s">
        <v>7</v>
      </c>
      <c r="B46" s="131"/>
      <c r="C46" s="139">
        <f>C22</f>
        <v>0</v>
      </c>
      <c r="D46" s="139"/>
      <c r="E46" s="139"/>
      <c r="F46" s="139"/>
      <c r="G46" s="139"/>
      <c r="H46" s="135"/>
      <c r="I46" s="137"/>
      <c r="K46" s="129"/>
    </row>
    <row r="47" spans="1:11">
      <c r="A47" s="131"/>
      <c r="B47" s="131"/>
      <c r="C47" s="140"/>
      <c r="D47" s="140"/>
      <c r="E47" s="140"/>
      <c r="F47" s="140"/>
      <c r="G47" s="140"/>
      <c r="H47" s="135"/>
      <c r="I47" s="138"/>
      <c r="K47" s="130"/>
    </row>
  </sheetData>
  <sheetProtection sheet="1" objects="1" scenarios="1" selectLockedCells="1"/>
  <mergeCells count="122">
    <mergeCell ref="K45:K47"/>
    <mergeCell ref="A46:B47"/>
    <mergeCell ref="C46:G47"/>
    <mergeCell ref="A41:A44"/>
    <mergeCell ref="E41:G41"/>
    <mergeCell ref="B42:D42"/>
    <mergeCell ref="E42:G42"/>
    <mergeCell ref="H45:H47"/>
    <mergeCell ref="I45:I47"/>
    <mergeCell ref="I42:I44"/>
    <mergeCell ref="K38:K40"/>
    <mergeCell ref="B39:B40"/>
    <mergeCell ref="C39:C40"/>
    <mergeCell ref="D39:D40"/>
    <mergeCell ref="E39:E40"/>
    <mergeCell ref="F39:F40"/>
    <mergeCell ref="G39:G40"/>
    <mergeCell ref="K42:K44"/>
    <mergeCell ref="B43:B44"/>
    <mergeCell ref="C43:C44"/>
    <mergeCell ref="D43:D44"/>
    <mergeCell ref="E43:E44"/>
    <mergeCell ref="F43:F44"/>
    <mergeCell ref="G43:G44"/>
    <mergeCell ref="A37:A40"/>
    <mergeCell ref="E37:G37"/>
    <mergeCell ref="B38:D38"/>
    <mergeCell ref="E38:G38"/>
    <mergeCell ref="A33:A36"/>
    <mergeCell ref="E33:G33"/>
    <mergeCell ref="B34:D34"/>
    <mergeCell ref="E34:G34"/>
    <mergeCell ref="I38:I40"/>
    <mergeCell ref="I34:I36"/>
    <mergeCell ref="K34:K36"/>
    <mergeCell ref="B35:B36"/>
    <mergeCell ref="C35:C36"/>
    <mergeCell ref="D35:D36"/>
    <mergeCell ref="E35:E36"/>
    <mergeCell ref="F35:F36"/>
    <mergeCell ref="G35:G36"/>
    <mergeCell ref="D31:D32"/>
    <mergeCell ref="E31:E32"/>
    <mergeCell ref="F31:F32"/>
    <mergeCell ref="G31:G32"/>
    <mergeCell ref="B15:B16"/>
    <mergeCell ref="C15:C16"/>
    <mergeCell ref="D15:D16"/>
    <mergeCell ref="B18:D18"/>
    <mergeCell ref="A13:A16"/>
    <mergeCell ref="A29:A32"/>
    <mergeCell ref="E29:G29"/>
    <mergeCell ref="B30:D30"/>
    <mergeCell ref="E30:G30"/>
    <mergeCell ref="B31:B32"/>
    <mergeCell ref="C31:C32"/>
    <mergeCell ref="G26:H26"/>
    <mergeCell ref="C27:F27"/>
    <mergeCell ref="G27:H27"/>
    <mergeCell ref="C28:D28"/>
    <mergeCell ref="A22:B23"/>
    <mergeCell ref="B19:B20"/>
    <mergeCell ref="C19:C20"/>
    <mergeCell ref="D19:D20"/>
    <mergeCell ref="A17:A20"/>
    <mergeCell ref="K30:K32"/>
    <mergeCell ref="I18:I20"/>
    <mergeCell ref="K18:K20"/>
    <mergeCell ref="K10:K12"/>
    <mergeCell ref="E6:G6"/>
    <mergeCell ref="E7:E8"/>
    <mergeCell ref="E19:E20"/>
    <mergeCell ref="F19:F20"/>
    <mergeCell ref="I6:I8"/>
    <mergeCell ref="E18:G18"/>
    <mergeCell ref="I14:I16"/>
    <mergeCell ref="E14:G14"/>
    <mergeCell ref="E28:G28"/>
    <mergeCell ref="I27:J27"/>
    <mergeCell ref="G19:G20"/>
    <mergeCell ref="C22:G23"/>
    <mergeCell ref="B14:D14"/>
    <mergeCell ref="K14:K16"/>
    <mergeCell ref="H28:J28"/>
    <mergeCell ref="I30:I32"/>
    <mergeCell ref="I21:I23"/>
    <mergeCell ref="K21:K23"/>
    <mergeCell ref="H21:H23"/>
    <mergeCell ref="B26:F26"/>
    <mergeCell ref="C4:D4"/>
    <mergeCell ref="E4:G4"/>
    <mergeCell ref="K6:K8"/>
    <mergeCell ref="F7:F8"/>
    <mergeCell ref="E13:G13"/>
    <mergeCell ref="F15:F16"/>
    <mergeCell ref="G15:G16"/>
    <mergeCell ref="E17:G17"/>
    <mergeCell ref="E15:E16"/>
    <mergeCell ref="A5:A8"/>
    <mergeCell ref="B6:D6"/>
    <mergeCell ref="B10:D10"/>
    <mergeCell ref="A9:A12"/>
    <mergeCell ref="B7:B8"/>
    <mergeCell ref="G2:H2"/>
    <mergeCell ref="G3:H3"/>
    <mergeCell ref="B2:F2"/>
    <mergeCell ref="C3:F3"/>
    <mergeCell ref="B11:B12"/>
    <mergeCell ref="G11:G12"/>
    <mergeCell ref="E11:E12"/>
    <mergeCell ref="F11:F12"/>
    <mergeCell ref="D11:D12"/>
    <mergeCell ref="E5:G5"/>
    <mergeCell ref="C7:C8"/>
    <mergeCell ref="D7:D8"/>
    <mergeCell ref="C11:C12"/>
    <mergeCell ref="H4:J4"/>
    <mergeCell ref="E10:G10"/>
    <mergeCell ref="I10:I12"/>
    <mergeCell ref="G7:G8"/>
    <mergeCell ref="E9:G9"/>
    <mergeCell ref="I3:J3"/>
  </mergeCells>
  <phoneticPr fontId="4" type="noConversion"/>
  <conditionalFormatting sqref="I14:I16 I10:I12 I6:I8 I38:I40 I34:I36 I30:I32 B42:G42 C27:F27 B26:F26 I26:I27 K26 C31:C32 C35:C36 C39:C40 C43:C44 C46:G47 I18:I23 I42:I47 H29:H44 K28 B30:G30 B34:G34 B38:G38 B6:G6 C7:C8 C11:C12 B10:G10 C15:C16 B14:G14 C19:C20 B2:F2 I2 I3:J3 C3:F3 C4:G4 C28:G28 B18:G18 K4">
    <cfRule type="cellIs" dxfId="3" priority="5" stopIfTrue="1" operator="equal">
      <formula>0</formula>
    </cfRule>
  </conditionalFormatting>
  <conditionalFormatting sqref="H5:H20">
    <cfRule type="cellIs" dxfId="2" priority="3" stopIfTrue="1" operator="lessThanOrEqual">
      <formula>0</formula>
    </cfRule>
  </conditionalFormatting>
  <conditionalFormatting sqref="E7:E8 G7:G8 E11:E12 G11:G12 E15:E16 G15:G16 E19:E20 G19:G20 E31:E32 G31:G32 E35:E36 G35:G36 E39:E40 G39:G40 E43:E44 G43:G44">
    <cfRule type="cellIs" dxfId="1" priority="2" stopIfTrue="1" operator="between">
      <formula>0</formula>
      <formula>95</formula>
    </cfRule>
  </conditionalFormatting>
  <conditionalFormatting sqref="C5 C9 C13 C17 C29 C33 C37 C41">
    <cfRule type="cellIs" dxfId="0" priority="1" stopIfTrue="1" operator="equal">
      <formula>0</formula>
    </cfRule>
  </conditionalFormatting>
  <pageMargins left="0.70866141732283472" right="7.874015748031496E-2" top="7.874015748031496E-2" bottom="7.874015748031496E-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Start</vt:lpstr>
      <vt:lpstr>1. Runde</vt:lpstr>
      <vt:lpstr>2. Runde</vt:lpstr>
      <vt:lpstr>3. Runde</vt:lpstr>
      <vt:lpstr>'1. Runde'!Druckbereich</vt:lpstr>
      <vt:lpstr>'2. Runde'!Druckbereich</vt:lpstr>
      <vt:lpstr>'3. Runde'!Druckbereich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Brupbacher Martin</dc:creator>
  <cp:lastModifiedBy>Brupbacher Martin ASTRA</cp:lastModifiedBy>
  <cp:lastPrinted>2020-10-06T10:38:54Z</cp:lastPrinted>
  <dcterms:created xsi:type="dcterms:W3CDTF">2009-11-24T05:52:13Z</dcterms:created>
  <dcterms:modified xsi:type="dcterms:W3CDTF">2023-01-10T13:31:06Z</dcterms:modified>
</cp:coreProperties>
</file>